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apacity Assign\COH\2022 - 12 Auction Preparation\ThisYear\"/>
    </mc:Choice>
  </mc:AlternateContent>
  <xr:revisionPtr revIDLastSave="0" documentId="13_ncr:1_{3EADACA8-54AA-4A74-AA09-6D66F0CEA7A3}" xr6:coauthVersionLast="47" xr6:coauthVersionMax="47" xr10:uidLastSave="{00000000-0000-0000-0000-000000000000}"/>
  <bookViews>
    <workbookView xWindow="-57720" yWindow="2610" windowWidth="29040" windowHeight="15840" activeTab="2" xr2:uid="{00000000-000D-0000-FFFF-FFFF00000000}"/>
  </bookViews>
  <sheets>
    <sheet name="AllocationOfCapacity" sheetId="3" r:id="rId1"/>
    <sheet name="CapacityAssignment-1Tranche" sheetId="2" r:id="rId2"/>
    <sheet name="AssignableContractInfo" sheetId="1" r:id="rId3"/>
  </sheets>
  <externalReferences>
    <externalReference r:id="rId4"/>
    <externalReference r:id="rId5"/>
  </externalReferences>
  <definedNames>
    <definedName name="\A">AssignableContractInfo!#REF!</definedName>
    <definedName name="_Order1" hidden="1">255</definedName>
    <definedName name="_Order2" hidden="1">255</definedName>
    <definedName name="CoAbbr" localSheetId="0">AllocationOfCapacity!#REF!</definedName>
    <definedName name="CoAbbr" localSheetId="1">'CapacityAssignment-1Tranche'!#REF!</definedName>
    <definedName name="CoAbbr">[1]Allocation!#REF!</definedName>
    <definedName name="FixedAbb" localSheetId="0">AllocationOfCapacity!#REF!</definedName>
    <definedName name="FixedAbb" localSheetId="1">'CapacityAssignment-1Tranche'!#REF!</definedName>
    <definedName name="FixedAbb">[1]Allocation!#REF!</definedName>
    <definedName name="MktrDemand">[2]Data!$V$5:$CG$23</definedName>
    <definedName name="_xlnm.Print_Area" localSheetId="0">AllocationOfCapacity!$A$1:$S$75</definedName>
    <definedName name="_xlnm.Print_Area" localSheetId="2">AssignableContractInfo!$A$9:$P$127</definedName>
    <definedName name="_xlnm.Print_Area" localSheetId="1">'CapacityAssignment-1Tranche'!$A$1:$S$225</definedName>
    <definedName name="Print_Area_MI" localSheetId="2">AssignableContractInfo!$A$121:$C$126</definedName>
    <definedName name="_xlnm.Print_Titles" localSheetId="2">AssignableContractInfo!$1:$8</definedName>
    <definedName name="Print_Titles_MI" localSheetId="2">AssignableContractInfo!$2:$8</definedName>
    <definedName name="TOM">AssignableContractInfo!$A$127:$L$127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6" i="1" l="1"/>
  <c r="M105" i="1"/>
  <c r="M106" i="1" s="1"/>
  <c r="L103" i="1"/>
  <c r="L102" i="1"/>
  <c r="N99" i="1"/>
  <c r="M99" i="1"/>
  <c r="M94" i="1"/>
  <c r="N90" i="1"/>
  <c r="M90" i="1"/>
  <c r="N85" i="1"/>
  <c r="M85" i="1"/>
  <c r="M83" i="1"/>
  <c r="L83" i="1"/>
  <c r="N73" i="1"/>
  <c r="M73" i="1"/>
  <c r="N71" i="1"/>
  <c r="M71" i="1"/>
  <c r="N67" i="1"/>
  <c r="M67" i="1"/>
  <c r="N53" i="1"/>
  <c r="M53" i="1"/>
  <c r="L53" i="1"/>
  <c r="L90" i="1" s="1"/>
  <c r="L99" i="1" s="1"/>
  <c r="N42" i="1"/>
  <c r="L39" i="1"/>
  <c r="N25" i="1"/>
  <c r="M25" i="1"/>
  <c r="L25" i="1"/>
  <c r="L85" i="1" l="1"/>
  <c r="L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Nisource</author>
  </authors>
  <commentList>
    <comment ref="C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Nisource:</t>
        </r>
        <r>
          <rPr>
            <sz val="9"/>
            <color indexed="81"/>
            <rFont val="Tahoma"/>
            <family val="2"/>
          </rPr>
          <t xml:space="preserve">
Firm Peak Day - No Standby - BE SURE TO GET THE ORDER RIGHT!!!!!
</t>
        </r>
      </text>
    </comment>
    <comment ref="E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Nisource:</t>
        </r>
        <r>
          <rPr>
            <sz val="9"/>
            <color indexed="81"/>
            <rFont val="Tahoma"/>
            <family val="2"/>
          </rPr>
          <t xml:space="preserve">
This is from Cap Assign by MA 0 Att 11B worksheet.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McBride \ Tanner \ J</author>
  </authors>
  <commentList>
    <comment ref="M83" authorId="0" shapeId="0" xr:uid="{07B5EB6D-E433-47D9-A3BE-A930C151C6E4}">
      <text>
        <r>
          <rPr>
            <b/>
            <sz val="9"/>
            <color indexed="81"/>
            <rFont val="Tahoma"/>
            <family val="2"/>
          </rPr>
          <t>McBride \ Tanner \ J:</t>
        </r>
        <r>
          <rPr>
            <sz val="9"/>
            <color indexed="81"/>
            <rFont val="Tahoma"/>
            <family val="2"/>
          </rPr>
          <t xml:space="preserve">
Commodity Charge + Zone 3 Capacity Enhancment (CP15-137-000)</t>
        </r>
      </text>
    </comment>
  </commentList>
</comments>
</file>

<file path=xl/sharedStrings.xml><?xml version="1.0" encoding="utf-8"?>
<sst xmlns="http://schemas.openxmlformats.org/spreadsheetml/2006/main" count="894" uniqueCount="175">
  <si>
    <t>RATE</t>
  </si>
  <si>
    <t>CONTRACT</t>
  </si>
  <si>
    <t>NUMBER</t>
  </si>
  <si>
    <t>TRANSPORTER</t>
  </si>
  <si>
    <t>SCHEDULE</t>
  </si>
  <si>
    <t>LEACH</t>
  </si>
  <si>
    <t>SST</t>
  </si>
  <si>
    <t>OCT-MAR</t>
  </si>
  <si>
    <t>APR-SEPT</t>
  </si>
  <si>
    <t>FTS</t>
  </si>
  <si>
    <t>TENNESSEE</t>
  </si>
  <si>
    <t>FT-A</t>
  </si>
  <si>
    <t>COH MAUMEE</t>
  </si>
  <si>
    <t>PANHANDLE</t>
  </si>
  <si>
    <t>EFT</t>
  </si>
  <si>
    <t>DUNGANNON</t>
  </si>
  <si>
    <t>NEW CASTLE</t>
  </si>
  <si>
    <t>NOV-MAR</t>
  </si>
  <si>
    <t>APR-OCT</t>
  </si>
  <si>
    <t>018606</t>
  </si>
  <si>
    <t>FS STORAGE</t>
  </si>
  <si>
    <t>FSS</t>
  </si>
  <si>
    <t>SCQ</t>
  </si>
  <si>
    <t>MDQ</t>
  </si>
  <si>
    <t>018601</t>
  </si>
  <si>
    <t>FS</t>
  </si>
  <si>
    <t>MDWQ</t>
  </si>
  <si>
    <t>MSQ</t>
  </si>
  <si>
    <t>TOLEDO</t>
  </si>
  <si>
    <t>LIMA</t>
  </si>
  <si>
    <t>COLUMBUS</t>
  </si>
  <si>
    <t>DAYTON</t>
  </si>
  <si>
    <t>MANSFIELD</t>
  </si>
  <si>
    <t>OHIO MISC</t>
  </si>
  <si>
    <t>PARMA</t>
  </si>
  <si>
    <t>SANDUSKY</t>
  </si>
  <si>
    <t>PITTSBURGH</t>
  </si>
  <si>
    <t>PORTSMOUTH</t>
  </si>
  <si>
    <t>ALLIANCE</t>
  </si>
  <si>
    <t>FSS STORAGE</t>
  </si>
  <si>
    <t>COH MAUMEE  (COLOH)</t>
  </si>
  <si>
    <t>DEMAND</t>
  </si>
  <si>
    <t>COMMODITY</t>
  </si>
  <si>
    <t>CURRENT</t>
  </si>
  <si>
    <t>3045</t>
  </si>
  <si>
    <t>3044</t>
  </si>
  <si>
    <t>RECEIPT POINTS</t>
  </si>
  <si>
    <t>DELIVERY POINTS</t>
  </si>
  <si>
    <t>PRIMARY</t>
  </si>
  <si>
    <t>RECEIPT</t>
  </si>
  <si>
    <t>PRIMARY OR</t>
  </si>
  <si>
    <t>SECONDARY</t>
  </si>
  <si>
    <t>DELIVERY</t>
  </si>
  <si>
    <t xml:space="preserve">MLI LIST </t>
  </si>
  <si>
    <t>MLI LIST</t>
  </si>
  <si>
    <t>INJ/WTH</t>
  </si>
  <si>
    <t>INJ ONLY</t>
  </si>
  <si>
    <t>MAX TARIFF</t>
  </si>
  <si>
    <t>1-100 MILES</t>
  </si>
  <si>
    <t>DAILY</t>
  </si>
  <si>
    <t>COLUMBIA GAS OF OHIO</t>
  </si>
  <si>
    <t>INJ</t>
  </si>
  <si>
    <t>WTH</t>
  </si>
  <si>
    <t>CAPACITY TO BE ASSIGNED UNDER CHOICE/SCO</t>
  </si>
  <si>
    <t>RATES AND RETAINAGE</t>
  </si>
  <si>
    <t>63440</t>
  </si>
  <si>
    <t>SECONDARY*</t>
  </si>
  <si>
    <t>CHARGE*</t>
  </si>
  <si>
    <t>RETAINAGE*</t>
  </si>
  <si>
    <t>+ EPCR</t>
  </si>
  <si>
    <t>Marketers are encouraged to review and verify rates for the auction period.</t>
  </si>
  <si>
    <t>*The rates and retainages above are subject to change.</t>
  </si>
  <si>
    <t>COLUMBIA GAS</t>
  </si>
  <si>
    <t>NEXUS</t>
  </si>
  <si>
    <t>TETCO 73812</t>
  </si>
  <si>
    <t>TETCO 73714</t>
  </si>
  <si>
    <t>SANDUSKY COUNTY</t>
  </si>
  <si>
    <t>FTS-LXP</t>
  </si>
  <si>
    <t>CRAWFORD AGGREGATION</t>
  </si>
  <si>
    <t>ROCKIES EXPRESS</t>
  </si>
  <si>
    <t>FAIRFIELD REX/TCO INTERCONNECT</t>
  </si>
  <si>
    <t xml:space="preserve">     INTERCONNECT</t>
  </si>
  <si>
    <t>FAIRFIELD CNTY REX/TCO</t>
  </si>
  <si>
    <t xml:space="preserve">TEAL TO MARKET 1 </t>
  </si>
  <si>
    <t>GREENFIELD</t>
  </si>
  <si>
    <t>NEGOTIATED</t>
  </si>
  <si>
    <t xml:space="preserve"> </t>
  </si>
  <si>
    <t>STATION 219 POOL</t>
  </si>
  <si>
    <t>FULL ACCESS IN ZONE 4</t>
  </si>
  <si>
    <t>DUNGANNON (420060)</t>
  </si>
  <si>
    <t>EUREKA</t>
  </si>
  <si>
    <t>Commodity rates exclude ACA</t>
  </si>
  <si>
    <t>OHIO RIVER BEAR WALLOW</t>
  </si>
  <si>
    <t>BROAD RUN</t>
  </si>
  <si>
    <t>Tranche Example November-March</t>
  </si>
  <si>
    <t>TCO FSS</t>
  </si>
  <si>
    <t>TCO SST</t>
  </si>
  <si>
    <t>Overall FT %</t>
  </si>
  <si>
    <t>TCO FTS</t>
  </si>
  <si>
    <t>NEXUS FT</t>
  </si>
  <si>
    <t>Tenn FT-A</t>
  </si>
  <si>
    <t>Oct-Mar</t>
  </si>
  <si>
    <t>Apr-Sept</t>
  </si>
  <si>
    <t>Leach</t>
  </si>
  <si>
    <t>Leach-85154</t>
  </si>
  <si>
    <t>Sandusky Cnty</t>
  </si>
  <si>
    <t>Sandusky</t>
  </si>
  <si>
    <t>Broad Run</t>
  </si>
  <si>
    <t>Station 219</t>
  </si>
  <si>
    <t>Dungannon</t>
  </si>
  <si>
    <t>Used for</t>
  </si>
  <si>
    <t>80152</t>
  </si>
  <si>
    <t>Allocation</t>
  </si>
  <si>
    <t>Leach %</t>
  </si>
  <si>
    <t>Percentage</t>
  </si>
  <si>
    <t>22 PORTSMOUTH</t>
  </si>
  <si>
    <t>23-1 TOLEDO</t>
  </si>
  <si>
    <t>23-3 LIMA</t>
  </si>
  <si>
    <t>23-4 ALLIANCE</t>
  </si>
  <si>
    <t>23-5 COLUMBUS</t>
  </si>
  <si>
    <t>23-6 DAYTON</t>
  </si>
  <si>
    <t>23-8 MANSFIELD</t>
  </si>
  <si>
    <t>23-9 OHIO MISC</t>
  </si>
  <si>
    <t>23N-2 PARMA</t>
  </si>
  <si>
    <t>23N-7 SANDUSKY</t>
  </si>
  <si>
    <t>24-35 PITTSBURGH</t>
  </si>
  <si>
    <t>24-39 NEWCASTLE</t>
  </si>
  <si>
    <t>TOTAL</t>
  </si>
  <si>
    <t>Monthly Demand Chrg</t>
  </si>
  <si>
    <t>Monthly Demand</t>
  </si>
  <si>
    <t>Maximum tariff rates can change. Marketers are encouraged to review and verify rates for the auction period.</t>
  </si>
  <si>
    <t>PEPL</t>
  </si>
  <si>
    <t>TCO FTS-LXP</t>
  </si>
  <si>
    <t>REX FTS</t>
  </si>
  <si>
    <t>PEPL FS</t>
  </si>
  <si>
    <t>EFT-Stor</t>
  </si>
  <si>
    <t>Crawford Agg</t>
  </si>
  <si>
    <t>Eureka</t>
  </si>
  <si>
    <t>REX Bear Wallow</t>
  </si>
  <si>
    <t>COL/REX Fairfield</t>
  </si>
  <si>
    <t>Nov-Mar</t>
  </si>
  <si>
    <t>Apr-Oct</t>
  </si>
  <si>
    <t>18601</t>
  </si>
  <si>
    <t>18606</t>
  </si>
  <si>
    <t>Monthly capacity release</t>
  </si>
  <si>
    <t>PEPL EFT</t>
  </si>
  <si>
    <t>Total</t>
  </si>
  <si>
    <t>Storage</t>
  </si>
  <si>
    <t>Transport</t>
  </si>
  <si>
    <t>Local+Pk</t>
  </si>
  <si>
    <t>Prov by</t>
  </si>
  <si>
    <t>Demand</t>
  </si>
  <si>
    <t>City Gate</t>
  </si>
  <si>
    <t>Released</t>
  </si>
  <si>
    <t>Local</t>
  </si>
  <si>
    <t>Retained</t>
  </si>
  <si>
    <t>Peaking</t>
  </si>
  <si>
    <t>by COH</t>
  </si>
  <si>
    <t>COH</t>
  </si>
  <si>
    <t>Supplier</t>
  </si>
  <si>
    <t>TENN FT-A</t>
  </si>
  <si>
    <t xml:space="preserve">Panhandle Invoice for FS will </t>
  </si>
  <si>
    <t>reflect the following SCQ demand</t>
  </si>
  <si>
    <t>SCQ/12</t>
  </si>
  <si>
    <t>Rate</t>
  </si>
  <si>
    <t>SCQ Demand</t>
  </si>
  <si>
    <t>Tranche Example October</t>
  </si>
  <si>
    <t>Tranche Example April-September</t>
  </si>
  <si>
    <t>Allocation of Capacity under CHOICE/SCO by PSP</t>
  </si>
  <si>
    <t>TCO</t>
  </si>
  <si>
    <t>Current</t>
  </si>
  <si>
    <t xml:space="preserve">Annual Demand </t>
  </si>
  <si>
    <t>Annual Capacity Cost</t>
  </si>
  <si>
    <t>70361</t>
  </si>
  <si>
    <t>ROVER FALCON PARK (RFALC)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</si>
</sst>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164" formatCode="&quot;$&quot;#,##0.0000"/>
    <numFmt numFmtId="165" formatCode="0.0000%"/>
    <numFmt numFmtId="166" formatCode="&quot;$&quot;#,##0.00"/>
    <numFmt numFmtId="167" formatCode="&quot;$&quot;#,##0"/>
    <numFmt numFmtId="168" formatCode="#,##0.0000000"/>
    <numFmt numFmtId="169" formatCode="0.00000"/>
  </numFmts>
  <fonts count="15" x14ac:knownFonts="1">
    <font>
      <sz val="9"/>
      <name val="HELV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color rgb="FF7030A0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name val="HELV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29">
    <xf numFmtId="0" fontId="0" fillId="0" borderId="0" xfId="0"/>
    <xf numFmtId="3" fontId="1" fillId="0" borderId="0" xfId="0" applyNumberFormat="1" applyFont="1" applyFill="1"/>
    <xf numFmtId="0" fontId="1" fillId="2" borderId="0" xfId="0" applyFont="1" applyFill="1"/>
    <xf numFmtId="0" fontId="1" fillId="0" borderId="0" xfId="0" applyFont="1" applyFill="1" applyAlignment="1">
      <alignment horizontal="center"/>
    </xf>
    <xf numFmtId="3" fontId="1" fillId="2" borderId="0" xfId="0" applyNumberFormat="1" applyFont="1" applyFill="1"/>
    <xf numFmtId="0" fontId="1" fillId="2" borderId="0" xfId="0" quotePrefix="1" applyFont="1" applyFill="1"/>
    <xf numFmtId="10" fontId="1" fillId="0" borderId="0" xfId="1" applyNumberFormat="1"/>
    <xf numFmtId="3" fontId="1" fillId="0" borderId="0" xfId="1" applyNumberFormat="1"/>
    <xf numFmtId="0" fontId="1" fillId="0" borderId="0" xfId="1"/>
    <xf numFmtId="3" fontId="6" fillId="0" borderId="0" xfId="1" applyNumberFormat="1" applyFont="1"/>
    <xf numFmtId="0" fontId="1" fillId="0" borderId="0" xfId="1" applyFont="1" applyFill="1" applyBorder="1"/>
    <xf numFmtId="3" fontId="1" fillId="0" borderId="0" xfId="1" applyNumberFormat="1" applyFont="1" applyFill="1" applyBorder="1"/>
    <xf numFmtId="10" fontId="1" fillId="0" borderId="0" xfId="1" applyNumberFormat="1" applyFont="1" applyFill="1" applyBorder="1"/>
    <xf numFmtId="3" fontId="1" fillId="0" borderId="0" xfId="1" applyNumberFormat="1" applyFont="1" applyFill="1" applyBorder="1" applyAlignment="1">
      <alignment horizontal="center"/>
    </xf>
    <xf numFmtId="3" fontId="1" fillId="0" borderId="1" xfId="1" applyNumberFormat="1" applyFont="1" applyFill="1" applyBorder="1" applyAlignment="1">
      <alignment horizontal="center"/>
    </xf>
    <xf numFmtId="10" fontId="1" fillId="0" borderId="2" xfId="1" applyNumberFormat="1" applyFont="1" applyFill="1" applyBorder="1" applyAlignment="1">
      <alignment horizontal="center"/>
    </xf>
    <xf numFmtId="10" fontId="1" fillId="0" borderId="0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10" fontId="1" fillId="0" borderId="1" xfId="1" applyNumberFormat="1" applyFont="1" applyFill="1" applyBorder="1" applyAlignment="1">
      <alignment horizontal="center"/>
    </xf>
    <xf numFmtId="0" fontId="1" fillId="0" borderId="0" xfId="1" applyFont="1"/>
    <xf numFmtId="3" fontId="1" fillId="0" borderId="3" xfId="1" applyNumberFormat="1" applyFont="1" applyFill="1" applyBorder="1" applyAlignment="1">
      <alignment horizontal="center"/>
    </xf>
    <xf numFmtId="1" fontId="1" fillId="0" borderId="0" xfId="1" applyNumberFormat="1" applyFill="1"/>
    <xf numFmtId="1" fontId="1" fillId="0" borderId="0" xfId="1" applyNumberFormat="1" applyFont="1" applyFill="1" applyBorder="1"/>
    <xf numFmtId="3" fontId="1" fillId="0" borderId="0" xfId="1" applyNumberFormat="1" applyFont="1" applyFill="1" applyAlignment="1">
      <alignment horizontal="center"/>
    </xf>
    <xf numFmtId="1" fontId="1" fillId="0" borderId="0" xfId="1" quotePrefix="1" applyNumberFormat="1" applyFont="1" applyFill="1" applyBorder="1" applyAlignment="1">
      <alignment horizontal="center"/>
    </xf>
    <xf numFmtId="1" fontId="1" fillId="0" borderId="1" xfId="1" quotePrefix="1" applyNumberFormat="1" applyFont="1" applyFill="1" applyBorder="1" applyAlignment="1">
      <alignment horizontal="center"/>
    </xf>
    <xf numFmtId="1" fontId="1" fillId="0" borderId="2" xfId="1" quotePrefix="1" applyNumberFormat="1" applyFont="1" applyFill="1" applyBorder="1" applyAlignment="1">
      <alignment horizontal="center"/>
    </xf>
    <xf numFmtId="1" fontId="1" fillId="0" borderId="3" xfId="1" applyNumberFormat="1" applyFont="1" applyFill="1" applyBorder="1" applyAlignment="1">
      <alignment horizontal="center"/>
    </xf>
    <xf numFmtId="1" fontId="1" fillId="0" borderId="0" xfId="1" applyNumberFormat="1" applyFont="1" applyFill="1" applyBorder="1" applyAlignment="1">
      <alignment horizontal="center"/>
    </xf>
    <xf numFmtId="1" fontId="1" fillId="0" borderId="1" xfId="1" applyNumberFormat="1" applyFont="1" applyFill="1" applyBorder="1" applyAlignment="1">
      <alignment horizontal="center"/>
    </xf>
    <xf numFmtId="1" fontId="1" fillId="0" borderId="0" xfId="1" applyNumberFormat="1" applyFont="1" applyFill="1" applyAlignment="1">
      <alignment horizontal="center"/>
    </xf>
    <xf numFmtId="0" fontId="1" fillId="0" borderId="0" xfId="1" applyFont="1" applyFill="1"/>
    <xf numFmtId="0" fontId="1" fillId="0" borderId="0" xfId="1" applyFill="1"/>
    <xf numFmtId="10" fontId="1" fillId="0" borderId="0" xfId="1" applyNumberFormat="1" applyFont="1" applyFill="1" applyAlignment="1">
      <alignment horizontal="center"/>
    </xf>
    <xf numFmtId="3" fontId="1" fillId="0" borderId="2" xfId="1" applyNumberFormat="1" applyFont="1" applyFill="1" applyBorder="1" applyAlignment="1">
      <alignment horizontal="center"/>
    </xf>
    <xf numFmtId="10" fontId="1" fillId="0" borderId="0" xfId="1" applyNumberFormat="1" applyFill="1"/>
    <xf numFmtId="10" fontId="1" fillId="0" borderId="0" xfId="1" applyNumberFormat="1" applyFont="1" applyFill="1"/>
    <xf numFmtId="0" fontId="1" fillId="0" borderId="3" xfId="1" applyFont="1" applyFill="1" applyBorder="1"/>
    <xf numFmtId="0" fontId="1" fillId="0" borderId="1" xfId="1" applyFont="1" applyFill="1" applyBorder="1"/>
    <xf numFmtId="3" fontId="1" fillId="0" borderId="1" xfId="1" applyNumberFormat="1" applyFont="1" applyFill="1" applyBorder="1"/>
    <xf numFmtId="10" fontId="1" fillId="0" borderId="2" xfId="1" applyNumberFormat="1" applyFont="1" applyFill="1" applyBorder="1"/>
    <xf numFmtId="0" fontId="1" fillId="0" borderId="0" xfId="1" applyNumberFormat="1" applyFont="1" applyFill="1" applyBorder="1" applyAlignment="1"/>
    <xf numFmtId="3" fontId="1" fillId="0" borderId="0" xfId="1" applyNumberFormat="1" applyFont="1" applyFill="1"/>
    <xf numFmtId="3" fontId="1" fillId="0" borderId="0" xfId="2" applyNumberFormat="1" applyFont="1" applyFill="1" applyBorder="1" applyAlignment="1" applyProtection="1"/>
    <xf numFmtId="3" fontId="1" fillId="0" borderId="2" xfId="2" quotePrefix="1" applyNumberFormat="1" applyFont="1" applyFill="1" applyBorder="1" applyAlignment="1" applyProtection="1"/>
    <xf numFmtId="3" fontId="1" fillId="0" borderId="3" xfId="1" applyNumberFormat="1" applyFont="1" applyFill="1" applyBorder="1"/>
    <xf numFmtId="0" fontId="1" fillId="0" borderId="0" xfId="1" applyFill="1" applyBorder="1"/>
    <xf numFmtId="3" fontId="1" fillId="0" borderId="1" xfId="1" quotePrefix="1" applyNumberFormat="1" applyFont="1" applyFill="1" applyBorder="1"/>
    <xf numFmtId="3" fontId="1" fillId="0" borderId="0" xfId="2" quotePrefix="1" applyNumberFormat="1" applyFont="1" applyFill="1" applyBorder="1" applyAlignment="1" applyProtection="1"/>
    <xf numFmtId="3" fontId="1" fillId="0" borderId="3" xfId="1" quotePrefix="1" applyNumberFormat="1" applyFont="1" applyFill="1" applyBorder="1"/>
    <xf numFmtId="3" fontId="1" fillId="0" borderId="0" xfId="1" quotePrefix="1" applyNumberFormat="1" applyFont="1" applyFill="1" applyBorder="1"/>
    <xf numFmtId="3" fontId="8" fillId="0" borderId="0" xfId="1" quotePrefix="1" applyNumberFormat="1" applyFont="1" applyFill="1" applyBorder="1"/>
    <xf numFmtId="3" fontId="1" fillId="0" borderId="4" xfId="2" quotePrefix="1" applyNumberFormat="1" applyFont="1" applyFill="1" applyBorder="1" applyAlignment="1" applyProtection="1"/>
    <xf numFmtId="3" fontId="1" fillId="0" borderId="5" xfId="1" applyNumberFormat="1" applyFont="1" applyFill="1" applyBorder="1" applyAlignment="1"/>
    <xf numFmtId="3" fontId="1" fillId="0" borderId="0" xfId="1" applyNumberFormat="1" applyFont="1" applyFill="1" applyBorder="1" applyAlignment="1"/>
    <xf numFmtId="164" fontId="1" fillId="0" borderId="6" xfId="1" applyNumberFormat="1" applyFont="1" applyFill="1" applyBorder="1" applyAlignment="1"/>
    <xf numFmtId="164" fontId="1" fillId="0" borderId="0" xfId="1" applyNumberFormat="1" applyFont="1" applyFill="1" applyBorder="1" applyAlignment="1"/>
    <xf numFmtId="167" fontId="1" fillId="0" borderId="7" xfId="1" applyNumberFormat="1" applyFont="1" applyFill="1" applyBorder="1"/>
    <xf numFmtId="167" fontId="1" fillId="0" borderId="0" xfId="1" applyNumberFormat="1" applyFont="1" applyFill="1" applyBorder="1"/>
    <xf numFmtId="3" fontId="9" fillId="0" borderId="0" xfId="1" applyNumberFormat="1" applyFont="1"/>
    <xf numFmtId="1" fontId="9" fillId="0" borderId="0" xfId="1" applyNumberFormat="1" applyFont="1" applyFill="1"/>
    <xf numFmtId="1" fontId="9" fillId="0" borderId="0" xfId="1" applyNumberFormat="1" applyFont="1" applyFill="1" applyBorder="1"/>
    <xf numFmtId="0" fontId="1" fillId="0" borderId="0" xfId="1" applyFont="1" applyFill="1" applyAlignment="1">
      <alignment horizontal="center"/>
    </xf>
    <xf numFmtId="0" fontId="1" fillId="0" borderId="1" xfId="1" applyFont="1" applyFill="1" applyBorder="1" applyAlignment="1">
      <alignment horizontal="center"/>
    </xf>
    <xf numFmtId="1" fontId="1" fillId="0" borderId="0" xfId="1" quotePrefix="1" applyNumberFormat="1" applyFont="1" applyFill="1" applyAlignment="1">
      <alignment horizontal="center"/>
    </xf>
    <xf numFmtId="10" fontId="1" fillId="0" borderId="3" xfId="1" applyNumberFormat="1" applyFont="1" applyFill="1" applyBorder="1" applyAlignment="1">
      <alignment horizontal="center"/>
    </xf>
    <xf numFmtId="3" fontId="1" fillId="0" borderId="0" xfId="1" applyNumberFormat="1" applyFill="1"/>
    <xf numFmtId="3" fontId="1" fillId="0" borderId="1" xfId="1" applyNumberFormat="1" applyFill="1" applyBorder="1"/>
    <xf numFmtId="3" fontId="1" fillId="0" borderId="2" xfId="1" applyNumberFormat="1" applyFont="1" applyFill="1" applyBorder="1"/>
    <xf numFmtId="3" fontId="1" fillId="0" borderId="6" xfId="1" applyNumberFormat="1" applyFont="1" applyFill="1" applyBorder="1" applyAlignment="1"/>
    <xf numFmtId="167" fontId="1" fillId="0" borderId="6" xfId="1" applyNumberFormat="1" applyFont="1" applyFill="1" applyBorder="1"/>
    <xf numFmtId="3" fontId="1" fillId="0" borderId="0" xfId="1" applyNumberFormat="1" applyFont="1" applyFill="1" applyAlignment="1">
      <alignment horizontal="right"/>
    </xf>
    <xf numFmtId="3" fontId="1" fillId="0" borderId="0" xfId="1" applyNumberFormat="1" applyFill="1" applyBorder="1"/>
    <xf numFmtId="168" fontId="1" fillId="0" borderId="0" xfId="1" applyNumberFormat="1" applyFont="1" applyFill="1"/>
    <xf numFmtId="167" fontId="1" fillId="0" borderId="0" xfId="1" applyNumberFormat="1" applyFont="1" applyFill="1"/>
    <xf numFmtId="0" fontId="1" fillId="0" borderId="0" xfId="1" applyFont="1" applyAlignment="1">
      <alignment horizontal="center"/>
    </xf>
    <xf numFmtId="3" fontId="1" fillId="0" borderId="0" xfId="1" applyNumberFormat="1" applyFont="1"/>
    <xf numFmtId="10" fontId="1" fillId="0" borderId="0" xfId="3" applyNumberFormat="1" applyFont="1" applyFill="1" applyBorder="1"/>
    <xf numFmtId="0" fontId="1" fillId="0" borderId="10" xfId="1" applyFont="1" applyFill="1" applyBorder="1"/>
    <xf numFmtId="0" fontId="1" fillId="0" borderId="11" xfId="1" applyFont="1" applyFill="1" applyBorder="1"/>
    <xf numFmtId="3" fontId="1" fillId="0" borderId="12" xfId="1" applyNumberFormat="1" applyFont="1" applyFill="1" applyBorder="1"/>
    <xf numFmtId="164" fontId="1" fillId="0" borderId="0" xfId="1" applyNumberFormat="1" applyFont="1" applyFill="1" applyBorder="1"/>
    <xf numFmtId="0" fontId="1" fillId="0" borderId="13" xfId="1" applyFont="1" applyFill="1" applyBorder="1"/>
    <xf numFmtId="166" fontId="1" fillId="0" borderId="14" xfId="1" applyNumberFormat="1" applyFont="1" applyFill="1" applyBorder="1"/>
    <xf numFmtId="3" fontId="1" fillId="0" borderId="15" xfId="1" applyNumberFormat="1" applyFont="1" applyFill="1" applyBorder="1"/>
    <xf numFmtId="10" fontId="1" fillId="0" borderId="0" xfId="1" applyNumberFormat="1" applyFont="1" applyFill="1" applyAlignment="1">
      <alignment horizontal="right"/>
    </xf>
    <xf numFmtId="16" fontId="1" fillId="0" borderId="0" xfId="1" applyNumberFormat="1" applyFill="1"/>
    <xf numFmtId="0" fontId="1" fillId="3" borderId="0" xfId="1" applyFill="1"/>
    <xf numFmtId="3" fontId="1" fillId="0" borderId="0" xfId="1" applyNumberFormat="1" applyBorder="1"/>
    <xf numFmtId="0" fontId="1" fillId="0" borderId="0" xfId="1" applyBorder="1"/>
    <xf numFmtId="0" fontId="1" fillId="0" borderId="0" xfId="1" applyFont="1" applyBorder="1"/>
    <xf numFmtId="3" fontId="1" fillId="0" borderId="1" xfId="1" applyNumberFormat="1" applyFont="1" applyFill="1" applyBorder="1" applyAlignment="1"/>
    <xf numFmtId="164" fontId="1" fillId="0" borderId="1" xfId="1" applyNumberFormat="1" applyFont="1" applyFill="1" applyBorder="1" applyAlignment="1"/>
    <xf numFmtId="3" fontId="1" fillId="0" borderId="0" xfId="1" applyNumberFormat="1" applyFill="1" applyAlignment="1">
      <alignment horizontal="right"/>
    </xf>
    <xf numFmtId="167" fontId="1" fillId="0" borderId="0" xfId="1" applyNumberFormat="1" applyFill="1"/>
    <xf numFmtId="0" fontId="2" fillId="0" borderId="10" xfId="1" applyFont="1" applyFill="1" applyBorder="1"/>
    <xf numFmtId="0" fontId="1" fillId="0" borderId="11" xfId="1" applyFill="1" applyBorder="1"/>
    <xf numFmtId="3" fontId="1" fillId="0" borderId="12" xfId="1" applyNumberFormat="1" applyFill="1" applyBorder="1"/>
    <xf numFmtId="0" fontId="2" fillId="0" borderId="3" xfId="1" applyFont="1" applyFill="1" applyBorder="1"/>
    <xf numFmtId="0" fontId="1" fillId="0" borderId="3" xfId="1" applyFill="1" applyBorder="1"/>
    <xf numFmtId="0" fontId="1" fillId="0" borderId="13" xfId="1" applyFill="1" applyBorder="1"/>
    <xf numFmtId="166" fontId="1" fillId="0" borderId="14" xfId="1" applyNumberFormat="1" applyFill="1" applyBorder="1"/>
    <xf numFmtId="3" fontId="1" fillId="0" borderId="15" xfId="1" applyNumberFormat="1" applyFill="1" applyBorder="1"/>
    <xf numFmtId="0" fontId="2" fillId="0" borderId="0" xfId="1" applyFont="1" applyFill="1" applyBorder="1"/>
    <xf numFmtId="1" fontId="1" fillId="0" borderId="0" xfId="1" applyNumberFormat="1" applyFont="1" applyFill="1"/>
    <xf numFmtId="3" fontId="2" fillId="0" borderId="0" xfId="1" applyNumberFormat="1" applyFont="1" applyFill="1" applyAlignment="1">
      <alignment horizontal="right"/>
    </xf>
    <xf numFmtId="0" fontId="1" fillId="0" borderId="0" xfId="1" applyFont="1" applyFill="1" applyBorder="1" applyAlignment="1">
      <alignment horizontal="center"/>
    </xf>
    <xf numFmtId="10" fontId="1" fillId="0" borderId="3" xfId="1" applyNumberFormat="1" applyFont="1" applyFill="1" applyBorder="1"/>
    <xf numFmtId="10" fontId="1" fillId="0" borderId="1" xfId="1" applyNumberFormat="1" applyFont="1" applyFill="1" applyBorder="1"/>
    <xf numFmtId="3" fontId="2" fillId="0" borderId="0" xfId="1" applyNumberFormat="1" applyFont="1" applyFill="1"/>
    <xf numFmtId="3" fontId="1" fillId="0" borderId="2" xfId="2" applyNumberFormat="1" applyFont="1" applyFill="1" applyBorder="1" applyAlignment="1" applyProtection="1"/>
    <xf numFmtId="3" fontId="1" fillId="0" borderId="3" xfId="1" applyNumberFormat="1" applyFont="1" applyFill="1" applyBorder="1" applyAlignment="1"/>
    <xf numFmtId="3" fontId="1" fillId="0" borderId="2" xfId="1" applyNumberFormat="1" applyFont="1" applyFill="1" applyBorder="1" applyAlignment="1"/>
    <xf numFmtId="164" fontId="1" fillId="0" borderId="3" xfId="1" applyNumberFormat="1" applyFont="1" applyFill="1" applyBorder="1" applyAlignment="1"/>
    <xf numFmtId="164" fontId="1" fillId="0" borderId="2" xfId="1" applyNumberFormat="1" applyFont="1" applyFill="1" applyBorder="1" applyAlignment="1"/>
    <xf numFmtId="164" fontId="1" fillId="0" borderId="0" xfId="1" applyNumberFormat="1" applyFont="1" applyFill="1" applyAlignment="1"/>
    <xf numFmtId="167" fontId="1" fillId="0" borderId="0" xfId="1" applyNumberFormat="1" applyFont="1" applyFill="1" applyBorder="1" applyAlignment="1"/>
    <xf numFmtId="167" fontId="1" fillId="0" borderId="3" xfId="1" applyNumberFormat="1" applyFont="1" applyFill="1" applyBorder="1" applyAlignment="1"/>
    <xf numFmtId="167" fontId="1" fillId="0" borderId="2" xfId="1" applyNumberFormat="1" applyFont="1" applyFill="1" applyBorder="1" applyAlignment="1"/>
    <xf numFmtId="0" fontId="1" fillId="0" borderId="2" xfId="1" applyFont="1" applyFill="1" applyBorder="1"/>
    <xf numFmtId="0" fontId="1" fillId="0" borderId="2" xfId="1" applyFont="1" applyFill="1" applyBorder="1" applyAlignment="1">
      <alignment horizontal="center"/>
    </xf>
    <xf numFmtId="1" fontId="1" fillId="0" borderId="2" xfId="1" applyNumberFormat="1" applyFont="1" applyFill="1" applyBorder="1" applyAlignment="1">
      <alignment horizontal="center"/>
    </xf>
    <xf numFmtId="164" fontId="1" fillId="0" borderId="0" xfId="1" applyNumberFormat="1" applyFont="1" applyFill="1"/>
    <xf numFmtId="164" fontId="1" fillId="0" borderId="3" xfId="1" applyNumberFormat="1" applyFont="1" applyFill="1" applyBorder="1"/>
    <xf numFmtId="167" fontId="1" fillId="0" borderId="1" xfId="1" applyNumberFormat="1" applyFont="1" applyFill="1" applyBorder="1" applyAlignment="1"/>
    <xf numFmtId="3" fontId="1" fillId="0" borderId="0" xfId="1" applyNumberFormat="1" applyFont="1" applyFill="1" applyBorder="1" applyAlignment="1">
      <alignment horizontal="right"/>
    </xf>
    <xf numFmtId="10" fontId="1" fillId="0" borderId="0" xfId="3" applyNumberFormat="1" applyFont="1" applyFill="1"/>
    <xf numFmtId="169" fontId="1" fillId="0" borderId="0" xfId="1" applyNumberFormat="1" applyFont="1" applyFill="1"/>
    <xf numFmtId="0" fontId="2" fillId="0" borderId="0" xfId="0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10" fontId="1" fillId="0" borderId="2" xfId="0" applyNumberFormat="1" applyFont="1" applyFill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1" fontId="1" fillId="0" borderId="0" xfId="0" applyNumberFormat="1" applyFont="1" applyFill="1" applyBorder="1"/>
    <xf numFmtId="3" fontId="1" fillId="0" borderId="0" xfId="0" applyNumberFormat="1" applyFont="1" applyFill="1" applyAlignment="1">
      <alignment horizontal="center"/>
    </xf>
    <xf numFmtId="1" fontId="1" fillId="0" borderId="0" xfId="0" quotePrefix="1" applyNumberFormat="1" applyFont="1" applyFill="1" applyBorder="1" applyAlignment="1">
      <alignment horizontal="center"/>
    </xf>
    <xf numFmtId="1" fontId="1" fillId="0" borderId="1" xfId="0" quotePrefix="1" applyNumberFormat="1" applyFont="1" applyFill="1" applyBorder="1" applyAlignment="1">
      <alignment horizontal="center"/>
    </xf>
    <xf numFmtId="1" fontId="1" fillId="0" borderId="2" xfId="0" quotePrefix="1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10" fontId="1" fillId="0" borderId="0" xfId="0" applyNumberFormat="1" applyFont="1" applyFill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10" fontId="1" fillId="0" borderId="0" xfId="0" applyNumberFormat="1" applyFont="1" applyFill="1" applyBorder="1"/>
    <xf numFmtId="10" fontId="0" fillId="0" borderId="0" xfId="0" applyNumberFormat="1" applyFill="1"/>
    <xf numFmtId="0" fontId="0" fillId="0" borderId="3" xfId="0" applyFill="1" applyBorder="1"/>
    <xf numFmtId="0" fontId="0" fillId="0" borderId="0" xfId="0" applyFill="1"/>
    <xf numFmtId="0" fontId="0" fillId="0" borderId="1" xfId="0" applyFill="1" applyBorder="1"/>
    <xf numFmtId="3" fontId="1" fillId="0" borderId="0" xfId="0" applyNumberFormat="1" applyFont="1" applyFill="1" applyBorder="1"/>
    <xf numFmtId="3" fontId="1" fillId="0" borderId="1" xfId="0" applyNumberFormat="1" applyFont="1" applyFill="1" applyBorder="1"/>
    <xf numFmtId="10" fontId="1" fillId="0" borderId="2" xfId="0" applyNumberFormat="1" applyFont="1" applyFill="1" applyBorder="1"/>
    <xf numFmtId="0" fontId="1" fillId="0" borderId="0" xfId="0" applyNumberFormat="1" applyFont="1" applyFill="1" applyBorder="1" applyAlignment="1"/>
    <xf numFmtId="3" fontId="2" fillId="0" borderId="0" xfId="0" applyNumberFormat="1" applyFont="1" applyFill="1"/>
    <xf numFmtId="3" fontId="1" fillId="0" borderId="0" xfId="0" quotePrefix="1" applyNumberFormat="1" applyFont="1" applyFill="1" applyBorder="1"/>
    <xf numFmtId="3" fontId="1" fillId="0" borderId="1" xfId="0" quotePrefix="1" applyNumberFormat="1" applyFont="1" applyFill="1" applyBorder="1"/>
    <xf numFmtId="3" fontId="12" fillId="0" borderId="3" xfId="0" applyNumberFormat="1" applyFont="1" applyFill="1" applyBorder="1"/>
    <xf numFmtId="3" fontId="0" fillId="0" borderId="1" xfId="0" applyNumberFormat="1" applyFill="1" applyBorder="1"/>
    <xf numFmtId="3" fontId="2" fillId="0" borderId="1" xfId="0" applyNumberFormat="1" applyFont="1" applyFill="1" applyBorder="1"/>
    <xf numFmtId="3" fontId="0" fillId="0" borderId="0" xfId="0" applyNumberFormat="1" applyFill="1"/>
    <xf numFmtId="3" fontId="1" fillId="0" borderId="5" xfId="0" applyNumberFormat="1" applyFont="1" applyFill="1" applyBorder="1" applyAlignment="1"/>
    <xf numFmtId="3" fontId="1" fillId="0" borderId="16" xfId="0" applyNumberFormat="1" applyFont="1" applyFill="1" applyBorder="1" applyAlignment="1"/>
    <xf numFmtId="3" fontId="1" fillId="0" borderId="0" xfId="0" applyNumberFormat="1" applyFont="1" applyFill="1" applyBorder="1" applyAlignment="1"/>
    <xf numFmtId="3" fontId="1" fillId="0" borderId="6" xfId="0" applyNumberFormat="1" applyFont="1" applyFill="1" applyBorder="1" applyAlignment="1"/>
    <xf numFmtId="164" fontId="1" fillId="0" borderId="6" xfId="0" applyNumberFormat="1" applyFont="1" applyFill="1" applyBorder="1" applyAlignment="1"/>
    <xf numFmtId="164" fontId="1" fillId="0" borderId="16" xfId="0" applyNumberFormat="1" applyFont="1" applyFill="1" applyBorder="1" applyAlignment="1"/>
    <xf numFmtId="164" fontId="1" fillId="0" borderId="0" xfId="0" applyNumberFormat="1" applyFont="1" applyFill="1" applyBorder="1" applyAlignment="1"/>
    <xf numFmtId="167" fontId="1" fillId="0" borderId="7" xfId="0" applyNumberFormat="1" applyFont="1" applyFill="1" applyBorder="1"/>
    <xf numFmtId="167" fontId="1" fillId="0" borderId="16" xfId="0" applyNumberFormat="1" applyFont="1" applyFill="1" applyBorder="1"/>
    <xf numFmtId="167" fontId="1" fillId="0" borderId="6" xfId="0" applyNumberFormat="1" applyFont="1" applyFill="1" applyBorder="1"/>
    <xf numFmtId="3" fontId="1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0" fontId="3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" fontId="1" fillId="0" borderId="0" xfId="0" quotePrefix="1" applyNumberFormat="1" applyFont="1" applyFill="1" applyAlignment="1">
      <alignment horizontal="center"/>
    </xf>
    <xf numFmtId="10" fontId="2" fillId="0" borderId="0" xfId="0" applyNumberFormat="1" applyFont="1" applyFill="1" applyAlignment="1">
      <alignment horizontal="center"/>
    </xf>
    <xf numFmtId="0" fontId="1" fillId="0" borderId="1" xfId="0" applyFont="1" applyFill="1" applyBorder="1"/>
    <xf numFmtId="3" fontId="0" fillId="0" borderId="3" xfId="0" applyNumberFormat="1" applyFill="1" applyBorder="1"/>
    <xf numFmtId="3" fontId="1" fillId="0" borderId="3" xfId="0" applyNumberFormat="1" applyFont="1" applyFill="1" applyBorder="1"/>
    <xf numFmtId="1" fontId="1" fillId="0" borderId="0" xfId="0" quotePrefix="1" applyNumberFormat="1" applyFont="1" applyFill="1"/>
    <xf numFmtId="1" fontId="1" fillId="0" borderId="1" xfId="0" quotePrefix="1" applyNumberFormat="1" applyFont="1" applyFill="1" applyBorder="1"/>
    <xf numFmtId="0" fontId="1" fillId="0" borderId="3" xfId="0" applyFont="1" applyFill="1" applyBorder="1"/>
    <xf numFmtId="3" fontId="0" fillId="0" borderId="8" xfId="0" applyNumberFormat="1" applyFill="1" applyBorder="1"/>
    <xf numFmtId="0" fontId="0" fillId="0" borderId="9" xfId="0" applyFill="1" applyBorder="1"/>
    <xf numFmtId="3" fontId="1" fillId="0" borderId="5" xfId="0" applyNumberFormat="1" applyFont="1" applyFill="1" applyBorder="1"/>
    <xf numFmtId="3" fontId="1" fillId="0" borderId="16" xfId="0" applyNumberFormat="1" applyFont="1" applyFill="1" applyBorder="1"/>
    <xf numFmtId="164" fontId="0" fillId="0" borderId="6" xfId="0" applyNumberFormat="1" applyFill="1" applyBorder="1"/>
    <xf numFmtId="167" fontId="1" fillId="0" borderId="0" xfId="0" applyNumberFormat="1" applyFont="1" applyFill="1"/>
    <xf numFmtId="164" fontId="13" fillId="0" borderId="6" xfId="0" applyNumberFormat="1" applyFont="1" applyFill="1" applyBorder="1"/>
    <xf numFmtId="164" fontId="13" fillId="0" borderId="0" xfId="0" applyNumberFormat="1" applyFont="1" applyFill="1"/>
    <xf numFmtId="164" fontId="13" fillId="0" borderId="16" xfId="0" applyNumberFormat="1" applyFont="1" applyFill="1" applyBorder="1"/>
    <xf numFmtId="3" fontId="1" fillId="0" borderId="6" xfId="0" applyNumberFormat="1" applyFont="1" applyFill="1" applyBorder="1"/>
    <xf numFmtId="0" fontId="0" fillId="0" borderId="3" xfId="0" applyFont="1" applyFill="1" applyBorder="1"/>
    <xf numFmtId="0" fontId="0" fillId="0" borderId="0" xfId="0" applyFont="1" applyFill="1"/>
    <xf numFmtId="0" fontId="0" fillId="0" borderId="1" xfId="0" applyFont="1" applyFill="1" applyBorder="1"/>
    <xf numFmtId="10" fontId="14" fillId="0" borderId="0" xfId="0" applyNumberFormat="1" applyFont="1" applyFill="1" applyBorder="1" applyAlignment="1">
      <alignment horizontal="center"/>
    </xf>
    <xf numFmtId="10" fontId="0" fillId="0" borderId="0" xfId="0" applyNumberFormat="1" applyFont="1" applyFill="1" applyAlignment="1">
      <alignment horizontal="center"/>
    </xf>
    <xf numFmtId="10" fontId="0" fillId="0" borderId="0" xfId="0" applyNumberFormat="1" applyFont="1" applyFill="1"/>
    <xf numFmtId="0" fontId="1" fillId="0" borderId="0" xfId="0" applyFont="1"/>
    <xf numFmtId="0" fontId="1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3" fontId="1" fillId="0" borderId="0" xfId="0" quotePrefix="1" applyNumberFormat="1" applyFont="1"/>
    <xf numFmtId="0" fontId="1" fillId="0" borderId="0" xfId="0" quotePrefix="1" applyFont="1" applyAlignment="1">
      <alignment horizontal="center"/>
    </xf>
    <xf numFmtId="41" fontId="1" fillId="0" borderId="0" xfId="0" applyNumberFormat="1" applyFont="1"/>
    <xf numFmtId="41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left"/>
    </xf>
    <xf numFmtId="164" fontId="4" fillId="0" borderId="0" xfId="0" applyNumberFormat="1" applyFont="1" applyAlignment="1">
      <alignment horizontal="center"/>
    </xf>
    <xf numFmtId="165" fontId="1" fillId="0" borderId="0" xfId="0" applyNumberFormat="1" applyFont="1"/>
    <xf numFmtId="164" fontId="5" fillId="0" borderId="0" xfId="0" applyNumberFormat="1" applyFont="1" applyAlignment="1">
      <alignment horizontal="center"/>
    </xf>
    <xf numFmtId="3" fontId="4" fillId="0" borderId="0" xfId="0" applyNumberFormat="1" applyFont="1"/>
    <xf numFmtId="0" fontId="1" fillId="0" borderId="0" xfId="0" quotePrefix="1" applyFont="1"/>
    <xf numFmtId="164" fontId="1" fillId="0" borderId="0" xfId="0" quotePrefix="1" applyNumberFormat="1" applyFont="1" applyAlignment="1">
      <alignment horizontal="center"/>
    </xf>
    <xf numFmtId="0" fontId="2" fillId="0" borderId="0" xfId="0" applyFont="1"/>
    <xf numFmtId="0" fontId="2" fillId="0" borderId="0" xfId="0" applyFont="1"/>
    <xf numFmtId="0" fontId="1" fillId="0" borderId="0" xfId="0" applyFont="1"/>
  </cellXfs>
  <cellStyles count="4">
    <cellStyle name="Hyperlink" xfId="2" builtinId="8"/>
    <cellStyle name="Normal" xfId="0" builtinId="0"/>
    <cellStyle name="Normal 2" xfId="1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26</xdr:row>
      <xdr:rowOff>14654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26</xdr:row>
      <xdr:rowOff>14654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2806290" y="442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28</xdr:row>
      <xdr:rowOff>14654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0" y="4761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73270</xdr:colOff>
      <xdr:row>0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1399501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73270</xdr:colOff>
      <xdr:row>75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/>
      </xdr:nvSpPr>
      <xdr:spPr>
        <a:xfrm>
          <a:off x="1399501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73270</xdr:colOff>
      <xdr:row>75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 txBox="1"/>
      </xdr:nvSpPr>
      <xdr:spPr>
        <a:xfrm>
          <a:off x="1399501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 txBox="1"/>
      </xdr:nvSpPr>
      <xdr:spPr>
        <a:xfrm>
          <a:off x="0" y="1205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73270</xdr:colOff>
      <xdr:row>150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 txBox="1"/>
      </xdr:nvSpPr>
      <xdr:spPr>
        <a:xfrm>
          <a:off x="1399501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73270</xdr:colOff>
      <xdr:row>150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 txBox="1"/>
      </xdr:nvSpPr>
      <xdr:spPr>
        <a:xfrm>
          <a:off x="1399501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 txBox="1"/>
      </xdr:nvSpPr>
      <xdr:spPr>
        <a:xfrm>
          <a:off x="0" y="24109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pacity%20Assign\COH\2017%20-%2012%20Choice-SCO%20Auction%20Prep\2018%20Auction%20Allocation%201-Prep4Auc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pacity%20Assign/COH/2021%20-%2012%20Auction%20Preparation/MarketerInfo/2022%20Allocation%201-Official-Jan22-Step%203-Develop%20Tranch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"/>
      <sheetName val="AllocationOfCapacity"/>
      <sheetName val="OneTrancheWinter"/>
      <sheetName val="OneTrancheOct"/>
      <sheetName val="OneTrancheApr-Sep"/>
      <sheetName val="OneTrancheExample"/>
      <sheetName val="Sheet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tr"/>
      <sheetName val="Data"/>
      <sheetName val="Mktr-WI"/>
      <sheetName val="Mktr-Oct"/>
      <sheetName val="Mktr-SU"/>
      <sheetName val="Sheet8"/>
    </sheetNames>
    <sheetDataSet>
      <sheetData sheetId="0"/>
      <sheetData sheetId="1">
        <row r="5">
          <cell r="V5" t="str">
            <v>Name</v>
          </cell>
          <cell r="W5" t="str">
            <v>National Gas&amp;Elec</v>
          </cell>
          <cell r="X5" t="str">
            <v>Just Energy</v>
          </cell>
          <cell r="Y5" t="str">
            <v>SFE Energy</v>
          </cell>
          <cell r="Z5" t="str">
            <v>Direct Energy Service</v>
          </cell>
          <cell r="AA5" t="str">
            <v>Shipley Energy</v>
          </cell>
          <cell r="AB5" t="str">
            <v>Energy Coop</v>
          </cell>
          <cell r="AC5" t="str">
            <v>Engie Power &amp; Gas</v>
          </cell>
          <cell r="AD5" t="str">
            <v>My Choice Energy</v>
          </cell>
          <cell r="AE5" t="str">
            <v>Santanna</v>
          </cell>
          <cell r="AF5" t="str">
            <v>IGS</v>
          </cell>
          <cell r="AG5" t="str">
            <v>Verde Energy</v>
          </cell>
          <cell r="AH5" t="str">
            <v>Alpha G &amp; E</v>
          </cell>
          <cell r="AI5" t="str">
            <v>Exelon Gen Co</v>
          </cell>
          <cell r="AJ5" t="str">
            <v>Titan Gas</v>
          </cell>
          <cell r="AK5" t="str">
            <v>Stand</v>
          </cell>
          <cell r="AL5" t="str">
            <v>US Gas</v>
          </cell>
          <cell r="AM5" t="str">
            <v>Energy Harbor</v>
          </cell>
          <cell r="AN5" t="str">
            <v>Volunteer</v>
          </cell>
          <cell r="AO5" t="str">
            <v>Ohio Nat Gas</v>
          </cell>
          <cell r="AP5" t="str">
            <v>DTE Energy</v>
          </cell>
          <cell r="AQ5" t="str">
            <v>NTherm LLC</v>
          </cell>
          <cell r="AR5" t="str">
            <v>Energy Plus</v>
          </cell>
          <cell r="AS5" t="str">
            <v>Everyday Energy</v>
          </cell>
          <cell r="AT5" t="str">
            <v>UGI Energy</v>
          </cell>
          <cell r="AU5" t="str">
            <v>Xoom Energy</v>
          </cell>
          <cell r="AV5" t="str">
            <v>AEP</v>
          </cell>
          <cell r="AW5" t="str">
            <v>Snyder Brothers</v>
          </cell>
          <cell r="AX5" t="str">
            <v>Quake Energy</v>
          </cell>
          <cell r="AY5" t="str">
            <v>Nth Am Pow&amp;Gas</v>
          </cell>
          <cell r="AZ5" t="str">
            <v>Symmetry Energy</v>
          </cell>
          <cell r="BA5" t="str">
            <v>NextEra</v>
          </cell>
          <cell r="BB5" t="str">
            <v>United Energy</v>
          </cell>
          <cell r="BC5" t="str">
            <v>Amer Pwr&amp;Gas</v>
          </cell>
          <cell r="BD5" t="str">
            <v>Ambit Energy</v>
          </cell>
          <cell r="BE5" t="str">
            <v>Park Power</v>
          </cell>
          <cell r="BF5" t="str">
            <v>Green Choice Energy</v>
          </cell>
          <cell r="BG5" t="str">
            <v>Frontier Utilities</v>
          </cell>
          <cell r="BH5" t="str">
            <v>Vista Energy</v>
          </cell>
          <cell r="BI5" t="str">
            <v>Statewise Energy</v>
          </cell>
          <cell r="BJ5" t="str">
            <v>Utility Gas&amp;Power</v>
          </cell>
          <cell r="BK5" t="str">
            <v>Josco Energy</v>
          </cell>
          <cell r="BL5" t="str">
            <v>New Wave</v>
          </cell>
          <cell r="BM5" t="str">
            <v>Archer Energy</v>
          </cell>
          <cell r="BN5" t="str">
            <v>Reliant Energy</v>
          </cell>
          <cell r="BO5" t="str">
            <v>Hudson Energy</v>
          </cell>
          <cell r="BP5" t="str">
            <v>MPower Energy</v>
          </cell>
          <cell r="BQ5" t="str">
            <v>Median Energy C</v>
          </cell>
          <cell r="BR5" t="str">
            <v>Realgy Energy Ser</v>
          </cell>
          <cell r="BS5" t="str">
            <v>Eligo Energy</v>
          </cell>
          <cell r="BT5" t="str">
            <v>Tomorrow Energy</v>
          </cell>
          <cell r="BU5" t="str">
            <v>Infinite Energy</v>
          </cell>
          <cell r="BV5" t="str">
            <v>IDT Energy Inc</v>
          </cell>
          <cell r="BW5" t="str">
            <v>Nordic Energy Service</v>
          </cell>
          <cell r="BX5" t="str">
            <v>Direct Energy Business</v>
          </cell>
          <cell r="BY5" t="str">
            <v>Bolt Energy, LLC</v>
          </cell>
          <cell r="BZ5" t="str">
            <v>Atlantic Energy</v>
          </cell>
          <cell r="CA5" t="str">
            <v>South Bay Energy</v>
          </cell>
          <cell r="CB5" t="str">
            <v>Mercury Energy</v>
          </cell>
          <cell r="CC5" t="str">
            <v>Major Energy Service</v>
          </cell>
          <cell r="CD5" t="str">
            <v>Grand Energy</v>
          </cell>
          <cell r="CE5" t="str">
            <v>Kiwi Energy</v>
          </cell>
          <cell r="CF5" t="str">
            <v>C62</v>
          </cell>
          <cell r="CG5" t="str">
            <v>C63</v>
          </cell>
        </row>
        <row r="6">
          <cell r="V6" t="str">
            <v>Abbreviation</v>
          </cell>
          <cell r="W6" t="str">
            <v>NT</v>
          </cell>
          <cell r="X6" t="str">
            <v>AC</v>
          </cell>
          <cell r="Y6" t="str">
            <v>SF</v>
          </cell>
          <cell r="Z6" t="str">
            <v>CE</v>
          </cell>
          <cell r="AA6" t="str">
            <v>SH</v>
          </cell>
          <cell r="AB6" t="str">
            <v>EC</v>
          </cell>
          <cell r="AC6" t="str">
            <v>PY</v>
          </cell>
          <cell r="AD6" t="str">
            <v>FO</v>
          </cell>
          <cell r="AE6" t="str">
            <v>SN</v>
          </cell>
          <cell r="AF6" t="str">
            <v>IG</v>
          </cell>
          <cell r="AG6" t="str">
            <v>VU</v>
          </cell>
          <cell r="AH6" t="str">
            <v>HA</v>
          </cell>
          <cell r="AI6" t="str">
            <v>CG</v>
          </cell>
          <cell r="AJ6" t="str">
            <v>TT</v>
          </cell>
          <cell r="AK6" t="str">
            <v>ST</v>
          </cell>
          <cell r="AL6" t="str">
            <v>US</v>
          </cell>
          <cell r="AM6" t="str">
            <v>EH</v>
          </cell>
          <cell r="AN6" t="str">
            <v>VE</v>
          </cell>
          <cell r="AO6" t="str">
            <v>ON</v>
          </cell>
          <cell r="AP6" t="str">
            <v>DT</v>
          </cell>
          <cell r="AQ6" t="str">
            <v>TH</v>
          </cell>
          <cell r="AR6" t="str">
            <v>EY</v>
          </cell>
          <cell r="AS6" t="str">
            <v>FT</v>
          </cell>
          <cell r="AT6" t="str">
            <v>UG</v>
          </cell>
          <cell r="AU6" t="str">
            <v>XO</v>
          </cell>
          <cell r="AV6" t="str">
            <v>EL</v>
          </cell>
          <cell r="AW6" t="str">
            <v>SB</v>
          </cell>
          <cell r="AX6" t="str">
            <v>QU</v>
          </cell>
          <cell r="AY6" t="str">
            <v>NA</v>
          </cell>
          <cell r="AZ6" t="str">
            <v>CP</v>
          </cell>
          <cell r="BA6" t="str">
            <v>NX</v>
          </cell>
          <cell r="BB6" t="str">
            <v>UD</v>
          </cell>
          <cell r="BC6" t="str">
            <v>AP</v>
          </cell>
          <cell r="BD6" t="str">
            <v>AB</v>
          </cell>
          <cell r="BE6" t="str">
            <v>PW</v>
          </cell>
          <cell r="BF6" t="str">
            <v>RP</v>
          </cell>
          <cell r="BG6" t="str">
            <v>FR</v>
          </cell>
          <cell r="BH6" t="str">
            <v>VS</v>
          </cell>
          <cell r="BI6" t="str">
            <v>SW</v>
          </cell>
          <cell r="BJ6" t="str">
            <v>UP</v>
          </cell>
          <cell r="BK6" t="str">
            <v>JO</v>
          </cell>
          <cell r="BL6" t="str">
            <v>NW</v>
          </cell>
          <cell r="BM6" t="str">
            <v>AR</v>
          </cell>
          <cell r="BN6" t="str">
            <v>RL</v>
          </cell>
          <cell r="BO6" t="str">
            <v>HU</v>
          </cell>
          <cell r="BP6" t="str">
            <v>MP</v>
          </cell>
          <cell r="BQ6" t="str">
            <v>MD</v>
          </cell>
          <cell r="BR6" t="str">
            <v>RS</v>
          </cell>
          <cell r="BS6" t="str">
            <v>EO</v>
          </cell>
          <cell r="BT6" t="str">
            <v>TE</v>
          </cell>
          <cell r="BU6" t="str">
            <v>IF</v>
          </cell>
          <cell r="BV6" t="str">
            <v xml:space="preserve">ID </v>
          </cell>
          <cell r="BW6" t="str">
            <v>ND</v>
          </cell>
          <cell r="BX6" t="str">
            <v>DB</v>
          </cell>
          <cell r="BY6" t="str">
            <v>BT</v>
          </cell>
          <cell r="BZ6" t="str">
            <v>AT</v>
          </cell>
          <cell r="CA6" t="str">
            <v>SU</v>
          </cell>
          <cell r="CB6" t="str">
            <v>MY</v>
          </cell>
          <cell r="CC6" t="str">
            <v>ME</v>
          </cell>
          <cell r="CD6" t="str">
            <v>GR</v>
          </cell>
          <cell r="CE6" t="str">
            <v>RR</v>
          </cell>
          <cell r="CF6">
            <v>62</v>
          </cell>
          <cell r="CG6">
            <v>63</v>
          </cell>
        </row>
        <row r="7">
          <cell r="V7" t="str">
            <v>Type</v>
          </cell>
          <cell r="W7" t="str">
            <v>CHOICE</v>
          </cell>
          <cell r="X7" t="str">
            <v>CHOICE</v>
          </cell>
          <cell r="Y7" t="str">
            <v>CHOICE</v>
          </cell>
          <cell r="Z7" t="str">
            <v>CHOICE/SCO-4</v>
          </cell>
          <cell r="AA7" t="str">
            <v>CHOICE</v>
          </cell>
          <cell r="AB7" t="str">
            <v>CHOICE</v>
          </cell>
          <cell r="AC7" t="str">
            <v>CHOICE</v>
          </cell>
          <cell r="AD7" t="str">
            <v>CHOICE</v>
          </cell>
          <cell r="AE7" t="str">
            <v>CHOICE</v>
          </cell>
          <cell r="AF7" t="str">
            <v>CHOICE</v>
          </cell>
          <cell r="AG7" t="str">
            <v>CHOICE</v>
          </cell>
          <cell r="AH7" t="str">
            <v>CHOICE</v>
          </cell>
          <cell r="AI7" t="str">
            <v>CHOICE/SCO-2</v>
          </cell>
          <cell r="AJ7" t="str">
            <v>CHOICE</v>
          </cell>
          <cell r="AK7" t="str">
            <v>CHOICE</v>
          </cell>
          <cell r="AL7" t="str">
            <v>CHOICE</v>
          </cell>
          <cell r="AM7" t="str">
            <v>CHOICE</v>
          </cell>
          <cell r="AN7" t="str">
            <v>CHOICE</v>
          </cell>
          <cell r="AO7" t="str">
            <v>CHOICE</v>
          </cell>
          <cell r="AP7" t="str">
            <v>CHOICE/SCO-4</v>
          </cell>
          <cell r="AQ7" t="str">
            <v>CHOICE</v>
          </cell>
          <cell r="AR7" t="str">
            <v>CHOICE</v>
          </cell>
          <cell r="AS7" t="str">
            <v>CHOICE</v>
          </cell>
          <cell r="AT7" t="str">
            <v>CHOICE</v>
          </cell>
          <cell r="AU7" t="str">
            <v>CHOICE</v>
          </cell>
          <cell r="AV7" t="str">
            <v>CHOICE</v>
          </cell>
          <cell r="AW7" t="str">
            <v>CHOICE/SCO-2</v>
          </cell>
          <cell r="AX7" t="str">
            <v>CHOICE</v>
          </cell>
          <cell r="AY7" t="str">
            <v>CHOICE</v>
          </cell>
          <cell r="AZ7" t="str">
            <v>CHOICE</v>
          </cell>
          <cell r="BA7" t="str">
            <v>CHOICE</v>
          </cell>
          <cell r="BB7" t="str">
            <v>CHOICE/SCO-4</v>
          </cell>
          <cell r="BC7" t="str">
            <v>CHOICE</v>
          </cell>
          <cell r="BD7" t="str">
            <v>CHOICE</v>
          </cell>
          <cell r="BE7" t="str">
            <v>CHOICE</v>
          </cell>
          <cell r="BF7" t="str">
            <v>CHOICE</v>
          </cell>
          <cell r="BG7" t="str">
            <v>CHOICE</v>
          </cell>
          <cell r="BH7" t="str">
            <v>CHOICE</v>
          </cell>
          <cell r="BI7" t="str">
            <v>CHOICE</v>
          </cell>
          <cell r="BJ7" t="str">
            <v>CHOICE</v>
          </cell>
          <cell r="BK7" t="str">
            <v>CHOICE</v>
          </cell>
          <cell r="BL7" t="str">
            <v>CHOICE</v>
          </cell>
          <cell r="BM7" t="str">
            <v>CHOICE</v>
          </cell>
          <cell r="BN7" t="str">
            <v>CHOICE</v>
          </cell>
          <cell r="BO7" t="str">
            <v>CHOICE</v>
          </cell>
          <cell r="BP7" t="str">
            <v>CHOICE</v>
          </cell>
          <cell r="BQ7" t="str">
            <v>CHOICE</v>
          </cell>
          <cell r="BR7" t="str">
            <v>CHOICE</v>
          </cell>
          <cell r="BS7" t="str">
            <v>CHOICE</v>
          </cell>
          <cell r="BT7" t="str">
            <v>CHOICE</v>
          </cell>
          <cell r="BU7" t="str">
            <v>CHOICE</v>
          </cell>
          <cell r="BV7" t="str">
            <v>CHOICE</v>
          </cell>
          <cell r="BW7" t="str">
            <v>CHOICE</v>
          </cell>
          <cell r="BX7" t="str">
            <v>CHOICE</v>
          </cell>
          <cell r="BY7" t="str">
            <v>CHOICE</v>
          </cell>
          <cell r="BZ7" t="str">
            <v>CHOICE</v>
          </cell>
          <cell r="CA7" t="str">
            <v>CHOICE</v>
          </cell>
          <cell r="CB7" t="str">
            <v>CHOICE</v>
          </cell>
          <cell r="CC7" t="str">
            <v>CHOICE</v>
          </cell>
          <cell r="CD7" t="str">
            <v>CHOICE</v>
          </cell>
          <cell r="CE7" t="str">
            <v>CHOICE</v>
          </cell>
          <cell r="CF7" t="str">
            <v>CHOICE</v>
          </cell>
          <cell r="CG7" t="str">
            <v>CHOICE</v>
          </cell>
        </row>
        <row r="8">
          <cell r="V8" t="str">
            <v>22 PORTSMOUTH</v>
          </cell>
          <cell r="W8">
            <v>660</v>
          </cell>
          <cell r="X8">
            <v>21440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</row>
        <row r="9">
          <cell r="V9" t="str">
            <v>23-1 TOLEDO</v>
          </cell>
          <cell r="W9">
            <v>10902</v>
          </cell>
          <cell r="X9">
            <v>354098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</row>
        <row r="10">
          <cell r="V10" t="str">
            <v>23-3 LIMA</v>
          </cell>
          <cell r="W10">
            <v>1888</v>
          </cell>
          <cell r="X10">
            <v>61312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</row>
        <row r="11">
          <cell r="V11" t="str">
            <v>23-4 ALLIANCE</v>
          </cell>
          <cell r="W11">
            <v>2067</v>
          </cell>
          <cell r="X11">
            <v>67133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</row>
        <row r="12">
          <cell r="V12" t="str">
            <v>23-5 COLUMBUS</v>
          </cell>
          <cell r="W12">
            <v>17124</v>
          </cell>
          <cell r="X12">
            <v>556176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</row>
        <row r="13">
          <cell r="V13" t="str">
            <v>23-6 DAYTON</v>
          </cell>
          <cell r="W13">
            <v>5810</v>
          </cell>
          <cell r="X13">
            <v>188690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</row>
        <row r="14">
          <cell r="V14" t="str">
            <v>23-8 MANSFIELD</v>
          </cell>
          <cell r="W14">
            <v>3584</v>
          </cell>
          <cell r="X14">
            <v>116416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</row>
        <row r="15">
          <cell r="V15" t="str">
            <v>23-9 OHIO MISC</v>
          </cell>
          <cell r="W15">
            <v>2888</v>
          </cell>
          <cell r="X15">
            <v>93812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</row>
        <row r="16">
          <cell r="V16" t="str">
            <v>23N-2 PARMA</v>
          </cell>
          <cell r="W16">
            <v>9215</v>
          </cell>
          <cell r="X16">
            <v>299285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</row>
        <row r="17">
          <cell r="V17" t="str">
            <v>23N-7 SANDUSKY</v>
          </cell>
          <cell r="W17">
            <v>3390</v>
          </cell>
          <cell r="X17">
            <v>110110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</row>
        <row r="18">
          <cell r="V18" t="str">
            <v>24-35 PITTSBURGH</v>
          </cell>
          <cell r="W18">
            <v>1323</v>
          </cell>
          <cell r="X18">
            <v>42977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</row>
        <row r="19">
          <cell r="V19" t="str">
            <v>24-39 NEWCASTLE</v>
          </cell>
          <cell r="W19">
            <v>18</v>
          </cell>
          <cell r="X19">
            <v>582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</row>
        <row r="20">
          <cell r="V20" t="str">
            <v>TOTAL</v>
          </cell>
          <cell r="W20">
            <v>58869</v>
          </cell>
          <cell r="X20">
            <v>1912031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</row>
        <row r="21">
          <cell r="V21" t="str">
            <v>Market Share</v>
          </cell>
          <cell r="W21">
            <v>2.9869095337155614E-2</v>
          </cell>
          <cell r="X21">
            <v>0.97013090466284435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</row>
        <row r="22">
          <cell r="V22" t="str">
            <v>Agent</v>
          </cell>
          <cell r="W22" t="str">
            <v>National Gas&amp;Electric</v>
          </cell>
          <cell r="X22" t="str">
            <v>Just Energy Solution, Inc.</v>
          </cell>
          <cell r="Y22" t="str">
            <v>SFE Energy Ohio, Inc.</v>
          </cell>
          <cell r="Z22" t="str">
            <v>Direct Energy Business</v>
          </cell>
          <cell r="AA22" t="str">
            <v>Shipley Choice</v>
          </cell>
          <cell r="AB22" t="str">
            <v>Volunteer Energy Services, Inc.</v>
          </cell>
          <cell r="AC22" t="str">
            <v>Engie Power &amp; Gas</v>
          </cell>
          <cell r="AD22" t="str">
            <v>Foster Energy</v>
          </cell>
          <cell r="AE22" t="str">
            <v>Santanna Energy</v>
          </cell>
          <cell r="AF22" t="str">
            <v>Interstate Gas Supply, Inc</v>
          </cell>
          <cell r="AG22" t="str">
            <v>Spark Energy Gas LP</v>
          </cell>
          <cell r="AH22" t="str">
            <v>Alpha Gas &amp; Electric</v>
          </cell>
          <cell r="AI22" t="str">
            <v>Exelon Gen Co LLC</v>
          </cell>
          <cell r="AJ22" t="str">
            <v>Titan Gas, LLC</v>
          </cell>
          <cell r="AK22" t="str">
            <v>Stand Energy Corporation</v>
          </cell>
          <cell r="AL22" t="str">
            <v>Dynegy M&amp;T</v>
          </cell>
          <cell r="AM22" t="str">
            <v>Energy Harbor</v>
          </cell>
          <cell r="AN22" t="str">
            <v>Volunteer Energy Services, Inc.</v>
          </cell>
          <cell r="AO22" t="str">
            <v>SouthStar Energy Services, LLC</v>
          </cell>
          <cell r="AP22" t="str">
            <v>DTE Energy Trading, Inc.</v>
          </cell>
          <cell r="AQ22" t="str">
            <v>Twin Eagle</v>
          </cell>
          <cell r="AR22" t="str">
            <v>Direct Energy Business</v>
          </cell>
          <cell r="AS22" t="str">
            <v>Dynegy M&amp;T</v>
          </cell>
          <cell r="AT22" t="str">
            <v>UGI Energy Svc</v>
          </cell>
          <cell r="AU22" t="str">
            <v>Direct Energy Business</v>
          </cell>
          <cell r="AV22" t="str">
            <v>AEP Energy</v>
          </cell>
          <cell r="AW22" t="str">
            <v>Snyder Brothers</v>
          </cell>
          <cell r="AX22" t="str">
            <v>CarbonBetter LLC</v>
          </cell>
          <cell r="AY22" t="str">
            <v>Nth Am Pow&amp;Gas</v>
          </cell>
          <cell r="AZ22" t="str">
            <v>Symmetry Energy</v>
          </cell>
          <cell r="BA22" t="str">
            <v>NextEra Energy</v>
          </cell>
          <cell r="BB22" t="str">
            <v>United Energy Trading</v>
          </cell>
          <cell r="BC22" t="str">
            <v>American Power &amp; Gas</v>
          </cell>
          <cell r="BD22" t="str">
            <v>Dynegy M&amp;T</v>
          </cell>
          <cell r="BE22" t="str">
            <v>Park Power</v>
          </cell>
          <cell r="BF22" t="str">
            <v>RPA Energy</v>
          </cell>
          <cell r="BG22" t="str">
            <v>Frontier Untilities Northeast</v>
          </cell>
          <cell r="BH22" t="str">
            <v>Vista Energy Marketing</v>
          </cell>
          <cell r="BI22" t="str">
            <v>Statewise Energy</v>
          </cell>
          <cell r="BJ22" t="str">
            <v>Twin Eagle</v>
          </cell>
          <cell r="BK22" t="str">
            <v>Josco Energy USA</v>
          </cell>
          <cell r="BL22" t="str">
            <v>Snyder Brothers</v>
          </cell>
          <cell r="BM22" t="str">
            <v>Archer Energy</v>
          </cell>
          <cell r="BN22" t="str">
            <v>Direct Energy Business</v>
          </cell>
          <cell r="BO22" t="str">
            <v>Hudson Energy</v>
          </cell>
          <cell r="BP22" t="str">
            <v>MPower Energy</v>
          </cell>
          <cell r="BQ22" t="str">
            <v>Median Energy C</v>
          </cell>
          <cell r="BR22" t="str">
            <v>Realgy LLC</v>
          </cell>
          <cell r="BS22" t="str">
            <v>Eligo Energy</v>
          </cell>
          <cell r="BT22" t="str">
            <v>Tomorrow Energy</v>
          </cell>
          <cell r="BU22" t="str">
            <v>Infinite Energy</v>
          </cell>
          <cell r="BV22" t="str">
            <v>IDT Energy Inc</v>
          </cell>
          <cell r="BW22" t="str">
            <v>Nordic Energy Service, LLC</v>
          </cell>
          <cell r="BX22" t="str">
            <v>Direct Energy Business</v>
          </cell>
          <cell r="BY22" t="str">
            <v>Bolt Energy, LLC</v>
          </cell>
          <cell r="BZ22" t="str">
            <v>Atlantic Energy</v>
          </cell>
          <cell r="CA22" t="str">
            <v>South Bay Energy</v>
          </cell>
          <cell r="CB22" t="str">
            <v>Mercury Energy</v>
          </cell>
          <cell r="CC22" t="str">
            <v>Spark Energy Gas</v>
          </cell>
          <cell r="CD22" t="str">
            <v>Grand Energy</v>
          </cell>
          <cell r="CE22" t="str">
            <v>Kiwi Energy</v>
          </cell>
          <cell r="CF22" t="str">
            <v>C62</v>
          </cell>
          <cell r="CG22" t="str">
            <v>C63</v>
          </cell>
        </row>
        <row r="23">
          <cell r="V23" t="str">
            <v>NonAgent</v>
          </cell>
          <cell r="BT23" t="str">
            <v>Tomorrow Energy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2:T75"/>
  <sheetViews>
    <sheetView view="pageBreakPreview" zoomScale="75" zoomScaleNormal="75" zoomScaleSheetLayoutView="75" workbookViewId="0">
      <selection activeCell="D53" sqref="D53"/>
    </sheetView>
  </sheetViews>
  <sheetFormatPr defaultColWidth="9.09765625" defaultRowHeight="12.5" x14ac:dyDescent="0.25"/>
  <cols>
    <col min="1" max="1" width="1.8984375" style="8" customWidth="1"/>
    <col min="2" max="2" width="27.8984375" style="10" customWidth="1"/>
    <col min="3" max="3" width="21.3984375" style="10" customWidth="1"/>
    <col min="4" max="4" width="18.3984375" style="10" bestFit="1" customWidth="1"/>
    <col min="5" max="5" width="18.8984375" style="10" customWidth="1"/>
    <col min="6" max="6" width="18.69921875" style="10" customWidth="1"/>
    <col min="7" max="7" width="19.69921875" style="11" customWidth="1"/>
    <col min="8" max="10" width="18.3984375" style="11" customWidth="1"/>
    <col min="11" max="11" width="19.69921875" style="11" customWidth="1"/>
    <col min="12" max="15" width="18.3984375" style="12" customWidth="1"/>
    <col min="16" max="17" width="18.3984375" style="11" customWidth="1"/>
    <col min="18" max="20" width="18.3984375" style="8" customWidth="1"/>
    <col min="21" max="34" width="9.09765625" style="8"/>
    <col min="35" max="35" width="14.09765625" style="8" customWidth="1"/>
    <col min="36" max="51" width="9.09765625" style="8"/>
    <col min="52" max="52" width="14.8984375" style="8" customWidth="1"/>
    <col min="53" max="16384" width="9.09765625" style="8"/>
  </cols>
  <sheetData>
    <row r="2" spans="2:20" ht="18" x14ac:dyDescent="0.4">
      <c r="B2" s="176" t="s">
        <v>168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</row>
    <row r="3" spans="2:20" s="32" customFormat="1" ht="13" x14ac:dyDescent="0.3">
      <c r="B3" s="10"/>
      <c r="C3" s="10"/>
      <c r="D3" s="10"/>
      <c r="E3" s="10"/>
      <c r="F3" s="105"/>
      <c r="G3" s="11"/>
      <c r="H3" s="11"/>
      <c r="I3" s="11"/>
      <c r="J3" s="11"/>
      <c r="K3" s="11"/>
      <c r="L3" s="12"/>
      <c r="M3" s="12"/>
      <c r="N3" s="12"/>
      <c r="O3" s="12"/>
      <c r="P3" s="11"/>
      <c r="Q3" s="13"/>
      <c r="R3" s="31"/>
      <c r="S3" s="31"/>
    </row>
    <row r="4" spans="2:20" s="32" customFormat="1" x14ac:dyDescent="0.25">
      <c r="B4" s="10"/>
      <c r="C4" s="10"/>
      <c r="D4" s="10"/>
      <c r="E4" s="10"/>
      <c r="F4" s="13" t="s">
        <v>95</v>
      </c>
      <c r="G4" s="13" t="s">
        <v>95</v>
      </c>
      <c r="H4" s="13" t="s">
        <v>96</v>
      </c>
      <c r="I4" s="14" t="s">
        <v>96</v>
      </c>
      <c r="J4" s="13" t="s">
        <v>97</v>
      </c>
      <c r="K4" s="15" t="s">
        <v>98</v>
      </c>
      <c r="L4" s="16" t="s">
        <v>98</v>
      </c>
      <c r="M4" s="17" t="s">
        <v>98</v>
      </c>
      <c r="N4" s="13" t="s">
        <v>99</v>
      </c>
      <c r="O4" s="18" t="s">
        <v>98</v>
      </c>
      <c r="P4" s="20"/>
      <c r="Q4" s="14" t="s">
        <v>98</v>
      </c>
      <c r="R4" s="13" t="s">
        <v>100</v>
      </c>
      <c r="S4" s="14" t="s">
        <v>98</v>
      </c>
      <c r="T4" s="31"/>
    </row>
    <row r="5" spans="2:20" s="32" customFormat="1" x14ac:dyDescent="0.25">
      <c r="B5" s="10"/>
      <c r="C5" s="106" t="s">
        <v>146</v>
      </c>
      <c r="D5" s="10"/>
      <c r="E5" s="106" t="s">
        <v>169</v>
      </c>
      <c r="F5" s="13" t="s">
        <v>23</v>
      </c>
      <c r="G5" s="13" t="s">
        <v>22</v>
      </c>
      <c r="H5" s="13" t="s">
        <v>101</v>
      </c>
      <c r="I5" s="14" t="s">
        <v>102</v>
      </c>
      <c r="J5" s="16">
        <v>0.17882001905621583</v>
      </c>
      <c r="K5" s="15" t="s">
        <v>103</v>
      </c>
      <c r="L5" s="16" t="s">
        <v>104</v>
      </c>
      <c r="M5" s="20" t="s">
        <v>105</v>
      </c>
      <c r="N5" s="13" t="s">
        <v>75</v>
      </c>
      <c r="O5" s="18" t="s">
        <v>106</v>
      </c>
      <c r="P5" s="20"/>
      <c r="Q5" s="14" t="s">
        <v>107</v>
      </c>
      <c r="R5" s="13" t="s">
        <v>108</v>
      </c>
      <c r="S5" s="14" t="s">
        <v>109</v>
      </c>
      <c r="T5" s="31"/>
    </row>
    <row r="6" spans="2:20" s="32" customFormat="1" x14ac:dyDescent="0.25">
      <c r="B6" s="22"/>
      <c r="C6" s="106" t="s">
        <v>170</v>
      </c>
      <c r="D6" s="23" t="s">
        <v>110</v>
      </c>
      <c r="E6" s="23" t="s">
        <v>147</v>
      </c>
      <c r="F6" s="24" t="s">
        <v>44</v>
      </c>
      <c r="G6" s="24" t="s">
        <v>44</v>
      </c>
      <c r="H6" s="24" t="s">
        <v>45</v>
      </c>
      <c r="I6" s="25" t="s">
        <v>45</v>
      </c>
      <c r="J6" s="28" t="s">
        <v>86</v>
      </c>
      <c r="K6" s="26" t="s">
        <v>111</v>
      </c>
      <c r="L6" s="24">
        <v>45538</v>
      </c>
      <c r="M6" s="27"/>
      <c r="N6" s="24">
        <v>860005</v>
      </c>
      <c r="O6" s="25">
        <v>174457</v>
      </c>
      <c r="P6" s="27"/>
      <c r="Q6" s="29">
        <v>82544</v>
      </c>
      <c r="R6" s="30">
        <v>63440</v>
      </c>
      <c r="S6" s="29">
        <v>82545</v>
      </c>
      <c r="T6" s="31"/>
    </row>
    <row r="7" spans="2:20" s="21" customFormat="1" x14ac:dyDescent="0.25">
      <c r="B7" s="10"/>
      <c r="C7" s="16" t="s">
        <v>151</v>
      </c>
      <c r="D7" s="33" t="s">
        <v>112</v>
      </c>
      <c r="E7" s="33" t="s">
        <v>114</v>
      </c>
      <c r="F7" s="13">
        <v>1445102</v>
      </c>
      <c r="G7" s="13">
        <v>80441913</v>
      </c>
      <c r="H7" s="13">
        <v>1445102</v>
      </c>
      <c r="I7" s="14">
        <v>722551</v>
      </c>
      <c r="J7" s="13" t="s">
        <v>113</v>
      </c>
      <c r="K7" s="34">
        <v>153186</v>
      </c>
      <c r="L7" s="16">
        <v>3.8908780903665813E-2</v>
      </c>
      <c r="M7" s="20" t="s">
        <v>114</v>
      </c>
      <c r="N7" s="13">
        <v>50000</v>
      </c>
      <c r="O7" s="14">
        <v>50000</v>
      </c>
      <c r="P7" s="20"/>
      <c r="Q7" s="14">
        <v>38974</v>
      </c>
      <c r="R7" s="23">
        <v>30000</v>
      </c>
      <c r="S7" s="14">
        <v>29231</v>
      </c>
      <c r="T7" s="104"/>
    </row>
    <row r="8" spans="2:20" s="32" customFormat="1" x14ac:dyDescent="0.25">
      <c r="B8" s="12"/>
      <c r="C8" s="35"/>
      <c r="D8" s="35"/>
      <c r="E8" s="33"/>
      <c r="F8" s="36"/>
      <c r="G8" s="16"/>
      <c r="H8" s="16"/>
      <c r="I8" s="18"/>
      <c r="J8" s="25">
        <v>80152</v>
      </c>
      <c r="K8" s="15"/>
      <c r="L8" s="16">
        <v>8.903517587939698E-2</v>
      </c>
      <c r="M8" s="65"/>
      <c r="N8" s="36"/>
      <c r="O8" s="18"/>
      <c r="P8" s="65"/>
      <c r="Q8" s="18">
        <v>0.17882001905621583</v>
      </c>
      <c r="R8" s="33"/>
      <c r="S8" s="18">
        <v>0.17882001905621583</v>
      </c>
      <c r="T8" s="31"/>
    </row>
    <row r="9" spans="2:20" s="35" customFormat="1" x14ac:dyDescent="0.25">
      <c r="B9" s="10"/>
      <c r="C9" s="10"/>
      <c r="D9" s="10"/>
      <c r="E9" s="10"/>
      <c r="F9" s="10"/>
      <c r="G9" s="11"/>
      <c r="H9" s="11"/>
      <c r="I9" s="39"/>
      <c r="J9" s="12"/>
      <c r="K9" s="40"/>
      <c r="L9" s="16">
        <v>5.2356020942408377E-2</v>
      </c>
      <c r="M9" s="107"/>
      <c r="N9" s="31"/>
      <c r="O9" s="108"/>
      <c r="P9" s="45"/>
      <c r="Q9" s="39"/>
      <c r="R9" s="31"/>
      <c r="S9" s="38"/>
      <c r="T9" s="36"/>
    </row>
    <row r="10" spans="2:20" s="32" customFormat="1" x14ac:dyDescent="0.25">
      <c r="B10" s="41" t="s">
        <v>115</v>
      </c>
      <c r="C10" s="42">
        <v>22600</v>
      </c>
      <c r="D10" s="11">
        <v>22600</v>
      </c>
      <c r="E10" s="33">
        <v>0.50426010731658388</v>
      </c>
      <c r="F10" s="43">
        <v>11396</v>
      </c>
      <c r="G10" s="11">
        <v>634361</v>
      </c>
      <c r="H10" s="11">
        <v>11396</v>
      </c>
      <c r="I10" s="39">
        <v>5698</v>
      </c>
      <c r="J10" s="33">
        <v>0</v>
      </c>
      <c r="K10" s="110">
        <v>0</v>
      </c>
      <c r="L10" s="11"/>
      <c r="M10" s="65">
        <v>0</v>
      </c>
      <c r="N10" s="31">
        <v>0</v>
      </c>
      <c r="O10" s="39">
        <v>0</v>
      </c>
      <c r="P10" s="45"/>
      <c r="Q10" s="39">
        <v>4041</v>
      </c>
      <c r="R10" s="11"/>
      <c r="S10" s="39"/>
      <c r="T10" s="36"/>
    </row>
    <row r="11" spans="2:20" s="32" customFormat="1" x14ac:dyDescent="0.25">
      <c r="B11" s="41" t="s">
        <v>116</v>
      </c>
      <c r="C11" s="42">
        <v>369000</v>
      </c>
      <c r="D11" s="11">
        <v>369000</v>
      </c>
      <c r="E11" s="33">
        <v>0.47484547317024239</v>
      </c>
      <c r="F11" s="43">
        <v>175218</v>
      </c>
      <c r="G11" s="11">
        <v>9753548</v>
      </c>
      <c r="H11" s="11">
        <v>175218</v>
      </c>
      <c r="I11" s="39">
        <v>87609</v>
      </c>
      <c r="J11" s="33">
        <v>2.9963410997197921E-2</v>
      </c>
      <c r="K11" s="44">
        <v>11056.911626222383</v>
      </c>
      <c r="L11" s="31"/>
      <c r="M11" s="65">
        <v>9.40379403794038E-3</v>
      </c>
      <c r="N11" s="31">
        <v>3470.0000000000005</v>
      </c>
      <c r="O11" s="39">
        <v>3470</v>
      </c>
      <c r="P11" s="45"/>
      <c r="Q11" s="39"/>
      <c r="R11" s="11"/>
      <c r="S11" s="39"/>
      <c r="T11" s="36"/>
    </row>
    <row r="12" spans="2:20" s="32" customFormat="1" x14ac:dyDescent="0.25">
      <c r="B12" s="41" t="s">
        <v>117</v>
      </c>
      <c r="C12" s="42">
        <v>63300</v>
      </c>
      <c r="D12" s="11">
        <v>63300</v>
      </c>
      <c r="E12" s="33">
        <v>0.50426010731658388</v>
      </c>
      <c r="F12" s="43">
        <v>31920</v>
      </c>
      <c r="G12" s="11">
        <v>1776834</v>
      </c>
      <c r="H12" s="11">
        <v>31920</v>
      </c>
      <c r="I12" s="39">
        <v>15960</v>
      </c>
      <c r="J12" s="33">
        <v>0.12560710023029875</v>
      </c>
      <c r="K12" s="44">
        <v>7950.622238319449</v>
      </c>
      <c r="L12" s="11"/>
      <c r="M12" s="65">
        <v>3.2085308056872035E-2</v>
      </c>
      <c r="N12" s="31">
        <v>2030.9999999999998</v>
      </c>
      <c r="O12" s="39">
        <v>2031</v>
      </c>
      <c r="P12" s="45"/>
      <c r="Q12" s="39"/>
      <c r="R12" s="11"/>
      <c r="S12" s="39"/>
      <c r="T12" s="36"/>
    </row>
    <row r="13" spans="2:20" s="32" customFormat="1" x14ac:dyDescent="0.25">
      <c r="B13" s="41" t="s">
        <v>118</v>
      </c>
      <c r="C13" s="42">
        <v>70400</v>
      </c>
      <c r="D13" s="11">
        <v>70400</v>
      </c>
      <c r="E13" s="33">
        <v>0.50426010731658388</v>
      </c>
      <c r="F13" s="43">
        <v>35500</v>
      </c>
      <c r="G13" s="11">
        <v>1976115</v>
      </c>
      <c r="H13" s="11">
        <v>35500</v>
      </c>
      <c r="I13" s="39">
        <v>17750</v>
      </c>
      <c r="J13" s="33">
        <v>0</v>
      </c>
      <c r="K13" s="110">
        <v>0</v>
      </c>
      <c r="L13" s="11"/>
      <c r="M13" s="65">
        <v>0</v>
      </c>
      <c r="N13" s="31">
        <v>0</v>
      </c>
      <c r="O13" s="39">
        <v>0</v>
      </c>
      <c r="P13" s="45"/>
      <c r="Q13" s="39"/>
      <c r="R13" s="11">
        <v>12920</v>
      </c>
      <c r="S13" s="39">
        <v>12589</v>
      </c>
      <c r="T13" s="36"/>
    </row>
    <row r="14" spans="2:20" s="32" customFormat="1" x14ac:dyDescent="0.25">
      <c r="B14" s="41" t="s">
        <v>119</v>
      </c>
      <c r="C14" s="42">
        <v>586500</v>
      </c>
      <c r="D14" s="11">
        <v>586500</v>
      </c>
      <c r="E14" s="33">
        <v>0.50426010731658388</v>
      </c>
      <c r="F14" s="43">
        <v>295749</v>
      </c>
      <c r="G14" s="11">
        <v>16462932</v>
      </c>
      <c r="H14" s="11">
        <v>295749</v>
      </c>
      <c r="I14" s="39">
        <v>147875</v>
      </c>
      <c r="J14" s="33">
        <v>2.8128895925704479E-2</v>
      </c>
      <c r="K14" s="44">
        <v>16497.65628395509</v>
      </c>
      <c r="L14" s="11">
        <v>22820</v>
      </c>
      <c r="M14" s="65">
        <v>3.0978687127024722E-2</v>
      </c>
      <c r="N14" s="31">
        <v>18169</v>
      </c>
      <c r="O14" s="39">
        <v>18169</v>
      </c>
      <c r="P14" s="45"/>
      <c r="Q14" s="39"/>
      <c r="R14" s="42"/>
      <c r="S14" s="39"/>
      <c r="T14" s="36"/>
    </row>
    <row r="15" spans="2:20" s="32" customFormat="1" x14ac:dyDescent="0.25">
      <c r="B15" s="41" t="s">
        <v>120</v>
      </c>
      <c r="C15" s="42">
        <v>199000</v>
      </c>
      <c r="D15" s="11">
        <v>199000</v>
      </c>
      <c r="E15" s="33">
        <v>0.50426010731658388</v>
      </c>
      <c r="F15" s="43">
        <v>100348</v>
      </c>
      <c r="G15" s="11">
        <v>5585893</v>
      </c>
      <c r="H15" s="11">
        <v>100348</v>
      </c>
      <c r="I15" s="39">
        <v>50174</v>
      </c>
      <c r="J15" s="33">
        <v>6.0754692423050011E-2</v>
      </c>
      <c r="K15" s="44">
        <v>12090</v>
      </c>
      <c r="L15" s="11">
        <v>17718</v>
      </c>
      <c r="M15" s="65">
        <v>2.9030150753768844E-2</v>
      </c>
      <c r="N15" s="31">
        <v>5777</v>
      </c>
      <c r="O15" s="39">
        <v>5777</v>
      </c>
      <c r="P15" s="45"/>
      <c r="Q15" s="39"/>
      <c r="R15" s="42"/>
      <c r="S15" s="39"/>
      <c r="T15" s="36"/>
    </row>
    <row r="16" spans="2:20" s="32" customFormat="1" x14ac:dyDescent="0.25">
      <c r="B16" s="41" t="s">
        <v>121</v>
      </c>
      <c r="C16" s="42">
        <v>121600</v>
      </c>
      <c r="D16" s="11">
        <v>121600</v>
      </c>
      <c r="E16" s="33">
        <v>0.50426010731658388</v>
      </c>
      <c r="F16" s="43">
        <v>61318</v>
      </c>
      <c r="G16" s="11">
        <v>3413280</v>
      </c>
      <c r="H16" s="11">
        <v>61318</v>
      </c>
      <c r="I16" s="39">
        <v>30659</v>
      </c>
      <c r="J16" s="33">
        <v>0.12443582933980236</v>
      </c>
      <c r="K16" s="44">
        <v>15131.882530484123</v>
      </c>
      <c r="L16" s="11"/>
      <c r="M16" s="65">
        <v>3.3256578947368422E-2</v>
      </c>
      <c r="N16" s="31">
        <v>4044</v>
      </c>
      <c r="O16" s="39">
        <v>4044</v>
      </c>
      <c r="P16" s="45"/>
      <c r="Q16" s="39"/>
      <c r="R16" s="42"/>
      <c r="S16" s="39"/>
      <c r="T16" s="36"/>
    </row>
    <row r="17" spans="1:20" s="32" customFormat="1" x14ac:dyDescent="0.25">
      <c r="B17" s="41" t="s">
        <v>122</v>
      </c>
      <c r="C17" s="42">
        <v>95500</v>
      </c>
      <c r="D17" s="11">
        <v>95500</v>
      </c>
      <c r="E17" s="33">
        <v>0.50426010731658388</v>
      </c>
      <c r="F17" s="43">
        <v>48157</v>
      </c>
      <c r="G17" s="11">
        <v>2680670</v>
      </c>
      <c r="H17" s="11">
        <v>48157</v>
      </c>
      <c r="I17" s="39">
        <v>24079</v>
      </c>
      <c r="J17" s="33">
        <v>7.7765706716490191E-2</v>
      </c>
      <c r="K17" s="44">
        <v>7426.3131715561994</v>
      </c>
      <c r="L17" s="11">
        <v>5000</v>
      </c>
      <c r="M17" s="65">
        <v>2.757068062827225E-2</v>
      </c>
      <c r="N17" s="31">
        <v>2633</v>
      </c>
      <c r="O17" s="39">
        <v>2633</v>
      </c>
      <c r="P17" s="45"/>
      <c r="Q17" s="39"/>
      <c r="R17" s="42"/>
      <c r="S17" s="39"/>
      <c r="T17" s="36"/>
    </row>
    <row r="18" spans="1:20" s="32" customFormat="1" x14ac:dyDescent="0.25">
      <c r="B18" s="41" t="s">
        <v>123</v>
      </c>
      <c r="C18" s="42">
        <v>309400</v>
      </c>
      <c r="D18" s="11">
        <v>309400</v>
      </c>
      <c r="E18" s="33">
        <v>0.50426010731658388</v>
      </c>
      <c r="F18" s="43">
        <v>156018</v>
      </c>
      <c r="G18" s="11">
        <v>8684775</v>
      </c>
      <c r="H18" s="11">
        <v>156018</v>
      </c>
      <c r="I18" s="39">
        <v>78009</v>
      </c>
      <c r="J18" s="33">
        <v>0.12550753433759099</v>
      </c>
      <c r="K18" s="44">
        <v>38832.117228057468</v>
      </c>
      <c r="L18" s="11"/>
      <c r="M18" s="65">
        <v>3.2184873949579834E-2</v>
      </c>
      <c r="N18" s="31">
        <v>9958</v>
      </c>
      <c r="O18" s="39">
        <v>9958</v>
      </c>
      <c r="P18" s="45"/>
      <c r="Q18" s="39"/>
      <c r="R18" s="42"/>
      <c r="S18" s="39"/>
      <c r="T18" s="36"/>
    </row>
    <row r="19" spans="1:20" s="32" customFormat="1" x14ac:dyDescent="0.25">
      <c r="B19" s="41" t="s">
        <v>124</v>
      </c>
      <c r="C19" s="42">
        <v>111300</v>
      </c>
      <c r="D19" s="11">
        <v>111300</v>
      </c>
      <c r="E19" s="33">
        <v>0.50426010731658388</v>
      </c>
      <c r="F19" s="43">
        <v>56124</v>
      </c>
      <c r="G19" s="11">
        <v>3124155</v>
      </c>
      <c r="H19" s="11">
        <v>56124</v>
      </c>
      <c r="I19" s="39">
        <v>28062</v>
      </c>
      <c r="J19" s="33">
        <v>0.122490251952939</v>
      </c>
      <c r="K19" s="44">
        <v>13633.496921405287</v>
      </c>
      <c r="L19" s="11"/>
      <c r="M19" s="65">
        <v>3.5202156334231807E-2</v>
      </c>
      <c r="N19" s="31">
        <v>3918</v>
      </c>
      <c r="O19" s="39">
        <v>3918</v>
      </c>
      <c r="P19" s="45"/>
      <c r="Q19" s="39"/>
      <c r="R19" s="42"/>
      <c r="S19" s="39"/>
      <c r="T19" s="36"/>
    </row>
    <row r="20" spans="1:20" s="32" customFormat="1" x14ac:dyDescent="0.25">
      <c r="B20" s="41" t="s">
        <v>125</v>
      </c>
      <c r="C20" s="42">
        <v>44900</v>
      </c>
      <c r="D20" s="11">
        <v>44900</v>
      </c>
      <c r="E20" s="33">
        <v>0.50426010731658388</v>
      </c>
      <c r="F20" s="43">
        <v>22641</v>
      </c>
      <c r="G20" s="11">
        <v>1260316</v>
      </c>
      <c r="H20" s="11">
        <v>22641</v>
      </c>
      <c r="I20" s="39">
        <v>11321</v>
      </c>
      <c r="J20" s="33">
        <v>0.17882001905621583</v>
      </c>
      <c r="K20" s="44">
        <v>8029</v>
      </c>
      <c r="L20" s="11"/>
      <c r="M20" s="65">
        <v>0</v>
      </c>
      <c r="N20" s="31">
        <v>0</v>
      </c>
      <c r="O20" s="39">
        <v>0</v>
      </c>
      <c r="P20" s="45"/>
      <c r="Q20" s="39"/>
      <c r="R20" s="42"/>
      <c r="S20" s="39"/>
      <c r="T20" s="36"/>
    </row>
    <row r="21" spans="1:20" s="32" customFormat="1" x14ac:dyDescent="0.25">
      <c r="B21" s="41" t="s">
        <v>126</v>
      </c>
      <c r="C21" s="42">
        <v>600</v>
      </c>
      <c r="D21" s="11">
        <v>600</v>
      </c>
      <c r="E21" s="33">
        <v>0.50426010731658388</v>
      </c>
      <c r="F21" s="43">
        <v>303</v>
      </c>
      <c r="G21" s="11">
        <v>16867</v>
      </c>
      <c r="H21" s="11">
        <v>303</v>
      </c>
      <c r="I21" s="39">
        <v>152</v>
      </c>
      <c r="J21" s="33">
        <v>0.17882001905621583</v>
      </c>
      <c r="K21" s="44">
        <v>107</v>
      </c>
      <c r="L21" s="11"/>
      <c r="M21" s="65">
        <v>0</v>
      </c>
      <c r="N21" s="31">
        <v>0</v>
      </c>
      <c r="O21" s="39">
        <v>0</v>
      </c>
      <c r="P21" s="45"/>
      <c r="Q21" s="39"/>
      <c r="R21" s="42"/>
      <c r="S21" s="39"/>
      <c r="T21" s="36"/>
    </row>
    <row r="22" spans="1:20" s="32" customFormat="1" x14ac:dyDescent="0.25">
      <c r="B22" s="41" t="s">
        <v>146</v>
      </c>
      <c r="C22" s="42">
        <v>1994100</v>
      </c>
      <c r="D22" s="42">
        <v>1994100</v>
      </c>
      <c r="E22" s="42"/>
      <c r="F22" s="54">
        <v>994692</v>
      </c>
      <c r="G22" s="54">
        <v>55369746</v>
      </c>
      <c r="H22" s="54">
        <v>994692</v>
      </c>
      <c r="I22" s="54">
        <v>497348</v>
      </c>
      <c r="J22" s="111"/>
      <c r="K22" s="112">
        <v>130755</v>
      </c>
      <c r="L22" s="54">
        <v>45538</v>
      </c>
      <c r="M22" s="111"/>
      <c r="N22" s="54">
        <v>50000</v>
      </c>
      <c r="O22" s="91">
        <v>50000</v>
      </c>
      <c r="P22" s="111">
        <v>0</v>
      </c>
      <c r="Q22" s="54">
        <v>4041</v>
      </c>
      <c r="R22" s="111">
        <v>12920</v>
      </c>
      <c r="S22" s="91">
        <v>12589</v>
      </c>
      <c r="T22" s="31"/>
    </row>
    <row r="23" spans="1:20" s="32" customFormat="1" ht="13" x14ac:dyDescent="0.3">
      <c r="B23" s="41" t="s">
        <v>128</v>
      </c>
      <c r="C23" s="109"/>
      <c r="D23" s="42"/>
      <c r="E23" s="42"/>
      <c r="F23" s="56">
        <v>2.5920000000000001</v>
      </c>
      <c r="G23" s="56">
        <v>4.6699999999999998E-2</v>
      </c>
      <c r="H23" s="56">
        <v>9.7309999999999999</v>
      </c>
      <c r="I23" s="56">
        <v>9.7309999999999999</v>
      </c>
      <c r="J23" s="113"/>
      <c r="K23" s="114">
        <v>9.85</v>
      </c>
      <c r="L23" s="56">
        <v>9.85</v>
      </c>
      <c r="M23" s="113"/>
      <c r="N23" s="56">
        <v>23.25</v>
      </c>
      <c r="O23" s="56">
        <v>9.85</v>
      </c>
      <c r="P23" s="113">
        <v>0</v>
      </c>
      <c r="Q23" s="56">
        <v>9.85</v>
      </c>
      <c r="R23" s="113">
        <v>4.5625</v>
      </c>
      <c r="S23" s="115">
        <v>9.85</v>
      </c>
      <c r="T23" s="31"/>
    </row>
    <row r="24" spans="1:20" s="32" customFormat="1" ht="13" x14ac:dyDescent="0.3">
      <c r="B24" s="41" t="s">
        <v>171</v>
      </c>
      <c r="C24" s="109"/>
      <c r="D24" s="42"/>
      <c r="E24" s="42"/>
      <c r="F24" s="116">
        <v>30938899.967999998</v>
      </c>
      <c r="G24" s="116">
        <v>31029205.658399999</v>
      </c>
      <c r="H24" s="116">
        <v>58076087.112000003</v>
      </c>
      <c r="I24" s="116">
        <v>29038160.328000002</v>
      </c>
      <c r="J24" s="117"/>
      <c r="K24" s="118">
        <v>15455241</v>
      </c>
      <c r="L24" s="116">
        <v>5382591.5999999996</v>
      </c>
      <c r="M24" s="117"/>
      <c r="N24" s="116">
        <v>13950000</v>
      </c>
      <c r="O24" s="116">
        <v>5910000</v>
      </c>
      <c r="P24" s="117">
        <v>0</v>
      </c>
      <c r="Q24" s="116">
        <v>477646.19999999995</v>
      </c>
      <c r="R24" s="117">
        <v>707370</v>
      </c>
      <c r="S24" s="116">
        <v>1488019.7999999998</v>
      </c>
      <c r="T24" s="31"/>
    </row>
    <row r="25" spans="1:20" s="32" customFormat="1" ht="13" x14ac:dyDescent="0.3">
      <c r="B25" s="41"/>
      <c r="C25" s="109"/>
      <c r="D25" s="42"/>
      <c r="E25" s="42"/>
      <c r="F25" s="116"/>
      <c r="G25" s="116"/>
      <c r="H25" s="116"/>
      <c r="I25" s="116"/>
      <c r="J25" s="116"/>
      <c r="K25" s="11"/>
      <c r="L25" s="116"/>
      <c r="M25" s="116"/>
      <c r="N25" s="62"/>
      <c r="O25" s="116"/>
      <c r="P25" s="116"/>
      <c r="Q25" s="116"/>
      <c r="R25" s="116"/>
      <c r="S25" s="116"/>
      <c r="T25" s="31"/>
    </row>
    <row r="26" spans="1:20" s="32" customFormat="1" x14ac:dyDescent="0.25">
      <c r="B26" s="41" t="s">
        <v>130</v>
      </c>
      <c r="C26" s="41"/>
      <c r="D26" s="41"/>
      <c r="E26" s="41"/>
      <c r="F26" s="11"/>
      <c r="G26" s="11"/>
      <c r="H26" s="11"/>
      <c r="I26" s="11"/>
      <c r="J26" s="11"/>
      <c r="K26" s="11"/>
      <c r="L26" s="11"/>
      <c r="M26" s="11"/>
      <c r="N26" s="31"/>
      <c r="O26" s="11"/>
      <c r="P26" s="11"/>
      <c r="Q26" s="11"/>
      <c r="R26" s="11"/>
      <c r="S26" s="11"/>
      <c r="T26" s="31"/>
    </row>
    <row r="27" spans="1:20" s="32" customFormat="1" x14ac:dyDescent="0.25">
      <c r="B27" s="41"/>
      <c r="C27" s="41"/>
      <c r="D27" s="41"/>
      <c r="E27" s="41"/>
      <c r="F27" s="10"/>
      <c r="G27" s="11"/>
      <c r="H27" s="11"/>
      <c r="I27" s="11"/>
      <c r="J27" s="11"/>
      <c r="K27" s="11"/>
      <c r="L27" s="12"/>
      <c r="M27" s="12"/>
      <c r="N27" s="12"/>
      <c r="O27" s="10"/>
      <c r="P27" s="11"/>
      <c r="Q27" s="11"/>
      <c r="R27" s="31"/>
      <c r="S27" s="31"/>
      <c r="T27" s="31"/>
    </row>
    <row r="28" spans="1:20" s="46" customFormat="1" x14ac:dyDescent="0.25">
      <c r="A28" s="32"/>
      <c r="B28" s="31"/>
      <c r="C28" s="37"/>
      <c r="D28" s="10"/>
      <c r="E28" s="10"/>
      <c r="F28" s="37"/>
      <c r="G28" s="10"/>
      <c r="H28" s="37"/>
      <c r="I28" s="31"/>
      <c r="J28" s="62" t="s">
        <v>131</v>
      </c>
      <c r="K28" s="63" t="s">
        <v>131</v>
      </c>
      <c r="L28" s="119" t="s">
        <v>131</v>
      </c>
      <c r="M28" s="62" t="s">
        <v>131</v>
      </c>
      <c r="N28" s="63"/>
      <c r="O28" s="10"/>
      <c r="P28" s="10"/>
      <c r="Q28" s="10"/>
      <c r="R28" s="10"/>
      <c r="S28" s="10"/>
      <c r="T28" s="10"/>
    </row>
    <row r="29" spans="1:20" s="32" customFormat="1" x14ac:dyDescent="0.25">
      <c r="B29" s="10"/>
      <c r="C29" s="17" t="s">
        <v>98</v>
      </c>
      <c r="D29" s="16" t="s">
        <v>132</v>
      </c>
      <c r="E29" s="18" t="s">
        <v>98</v>
      </c>
      <c r="F29" s="16" t="s">
        <v>133</v>
      </c>
      <c r="G29" s="18" t="s">
        <v>98</v>
      </c>
      <c r="H29" s="62" t="s">
        <v>134</v>
      </c>
      <c r="I29" s="62" t="s">
        <v>134</v>
      </c>
      <c r="J29" s="62" t="s">
        <v>135</v>
      </c>
      <c r="K29" s="63" t="s">
        <v>135</v>
      </c>
      <c r="L29" s="120" t="s">
        <v>14</v>
      </c>
      <c r="M29" s="62" t="s">
        <v>14</v>
      </c>
      <c r="N29" s="63"/>
      <c r="O29" s="31"/>
      <c r="P29" s="31"/>
      <c r="Q29" s="42"/>
      <c r="R29" s="31"/>
      <c r="S29" s="31"/>
      <c r="T29" s="31"/>
    </row>
    <row r="30" spans="1:20" s="32" customFormat="1" x14ac:dyDescent="0.25">
      <c r="B30" s="31"/>
      <c r="C30" s="20" t="s">
        <v>136</v>
      </c>
      <c r="D30" s="16" t="s">
        <v>137</v>
      </c>
      <c r="E30" s="18" t="s">
        <v>136</v>
      </c>
      <c r="F30" s="16" t="s">
        <v>138</v>
      </c>
      <c r="G30" s="18" t="s">
        <v>139</v>
      </c>
      <c r="H30" s="62" t="s">
        <v>23</v>
      </c>
      <c r="I30" s="62" t="s">
        <v>22</v>
      </c>
      <c r="J30" s="13" t="s">
        <v>140</v>
      </c>
      <c r="K30" s="14" t="s">
        <v>141</v>
      </c>
      <c r="L30" s="120" t="s">
        <v>140</v>
      </c>
      <c r="M30" s="62" t="s">
        <v>141</v>
      </c>
      <c r="N30" s="63"/>
      <c r="O30" s="42"/>
      <c r="P30" s="31"/>
      <c r="Q30" s="42"/>
      <c r="R30" s="31"/>
      <c r="S30" s="31"/>
      <c r="T30" s="31"/>
    </row>
    <row r="31" spans="1:20" s="32" customFormat="1" x14ac:dyDescent="0.25">
      <c r="B31" s="10"/>
      <c r="C31" s="27" t="s">
        <v>86</v>
      </c>
      <c r="D31" s="30">
        <v>198766</v>
      </c>
      <c r="E31" s="25">
        <v>201876</v>
      </c>
      <c r="F31" s="30">
        <v>950015</v>
      </c>
      <c r="G31" s="25">
        <v>200905</v>
      </c>
      <c r="H31" s="64" t="s">
        <v>142</v>
      </c>
      <c r="I31" s="64" t="s">
        <v>142</v>
      </c>
      <c r="J31" s="64" t="s">
        <v>143</v>
      </c>
      <c r="K31" s="25" t="s">
        <v>143</v>
      </c>
      <c r="L31" s="121">
        <v>70361</v>
      </c>
      <c r="M31" s="30">
        <v>70361</v>
      </c>
      <c r="N31" s="29"/>
      <c r="O31" s="42"/>
      <c r="P31" s="31"/>
      <c r="Q31" s="42"/>
      <c r="R31" s="31"/>
      <c r="S31" s="31"/>
      <c r="T31" s="31"/>
    </row>
    <row r="32" spans="1:20" s="32" customFormat="1" x14ac:dyDescent="0.25">
      <c r="B32" s="10"/>
      <c r="C32" s="20" t="s">
        <v>114</v>
      </c>
      <c r="D32" s="23">
        <v>35000</v>
      </c>
      <c r="E32" s="14">
        <v>35000</v>
      </c>
      <c r="F32" s="23">
        <v>35000</v>
      </c>
      <c r="G32" s="14">
        <v>35000</v>
      </c>
      <c r="H32" s="23">
        <v>26667</v>
      </c>
      <c r="I32" s="23">
        <v>2000000</v>
      </c>
      <c r="J32" s="23">
        <v>26338</v>
      </c>
      <c r="K32" s="14">
        <v>10244</v>
      </c>
      <c r="L32" s="34">
        <v>43662</v>
      </c>
      <c r="M32" s="23">
        <v>15000</v>
      </c>
      <c r="N32" s="14"/>
      <c r="O32" s="31"/>
      <c r="P32" s="42"/>
      <c r="Q32" s="42"/>
      <c r="R32" s="31"/>
      <c r="S32" s="31"/>
      <c r="T32" s="31"/>
    </row>
    <row r="33" spans="2:20" s="32" customFormat="1" x14ac:dyDescent="0.25">
      <c r="B33" s="10"/>
      <c r="C33" s="37"/>
      <c r="D33" s="31"/>
      <c r="E33" s="38"/>
      <c r="F33" s="31"/>
      <c r="G33" s="18">
        <v>5.9676044330775786E-2</v>
      </c>
      <c r="H33" s="33"/>
      <c r="I33" s="33"/>
      <c r="J33" s="33">
        <v>2.9414634146341462E-2</v>
      </c>
      <c r="K33" s="18"/>
      <c r="L33" s="15">
        <v>0.11832520325203252</v>
      </c>
      <c r="M33" s="33"/>
      <c r="N33" s="18"/>
      <c r="O33" s="42"/>
      <c r="P33" s="31"/>
      <c r="Q33" s="42"/>
      <c r="R33" s="31"/>
      <c r="S33" s="31"/>
      <c r="T33" s="31"/>
    </row>
    <row r="34" spans="2:20" s="32" customFormat="1" x14ac:dyDescent="0.25">
      <c r="B34" s="10"/>
      <c r="C34" s="37"/>
      <c r="D34" s="31"/>
      <c r="E34" s="38"/>
      <c r="F34" s="31">
        <v>0</v>
      </c>
      <c r="G34" s="38">
        <v>0</v>
      </c>
      <c r="H34" s="31"/>
      <c r="I34" s="31"/>
      <c r="J34" s="31"/>
      <c r="K34" s="38"/>
      <c r="L34" s="119"/>
      <c r="M34" s="31"/>
      <c r="N34" s="38"/>
      <c r="O34" s="42"/>
      <c r="P34" s="31"/>
      <c r="Q34" s="42"/>
      <c r="R34" s="31"/>
      <c r="S34" s="31"/>
      <c r="T34" s="31"/>
    </row>
    <row r="35" spans="2:20" s="32" customFormat="1" x14ac:dyDescent="0.25">
      <c r="B35" s="41" t="s">
        <v>115</v>
      </c>
      <c r="C35" s="65">
        <v>0</v>
      </c>
      <c r="D35" s="11">
        <v>0</v>
      </c>
      <c r="E35" s="38">
        <v>0</v>
      </c>
      <c r="F35" s="31"/>
      <c r="G35" s="38"/>
      <c r="H35" s="42"/>
      <c r="I35" s="42"/>
      <c r="J35" s="42"/>
      <c r="K35" s="39"/>
      <c r="L35" s="68"/>
      <c r="M35" s="42"/>
      <c r="N35" s="39"/>
      <c r="O35" s="42"/>
      <c r="P35" s="31"/>
      <c r="Q35" s="42"/>
      <c r="R35" s="31"/>
      <c r="S35" s="31"/>
      <c r="T35" s="31"/>
    </row>
    <row r="36" spans="2:20" s="32" customFormat="1" x14ac:dyDescent="0.25">
      <c r="B36" s="41" t="s">
        <v>116</v>
      </c>
      <c r="C36" s="65">
        <v>2.1127610769045031E-2</v>
      </c>
      <c r="D36" s="11">
        <v>7796.0883737776167</v>
      </c>
      <c r="E36" s="39">
        <v>7796.0883737776167</v>
      </c>
      <c r="F36" s="31"/>
      <c r="G36" s="38"/>
      <c r="H36" s="42">
        <v>10990</v>
      </c>
      <c r="I36" s="11">
        <v>824240</v>
      </c>
      <c r="J36" s="42">
        <v>10854</v>
      </c>
      <c r="K36" s="39">
        <v>4222</v>
      </c>
      <c r="L36" s="68">
        <v>43662</v>
      </c>
      <c r="M36" s="42">
        <v>15000</v>
      </c>
      <c r="N36" s="39"/>
      <c r="O36" s="42"/>
      <c r="P36" s="31"/>
      <c r="Q36" s="42"/>
      <c r="R36" s="31"/>
      <c r="S36" s="31"/>
      <c r="T36" s="31"/>
    </row>
    <row r="37" spans="2:20" s="32" customFormat="1" x14ac:dyDescent="0.25">
      <c r="B37" s="41" t="s">
        <v>117</v>
      </c>
      <c r="C37" s="65">
        <v>2.1127610769045031E-2</v>
      </c>
      <c r="D37" s="11">
        <v>1337.3777616805505</v>
      </c>
      <c r="E37" s="39">
        <v>1337.3777616805505</v>
      </c>
      <c r="F37" s="31"/>
      <c r="G37" s="38"/>
      <c r="H37" s="42"/>
      <c r="I37" s="42"/>
      <c r="J37" s="42"/>
      <c r="K37" s="39"/>
      <c r="L37" s="68"/>
      <c r="M37" s="42"/>
      <c r="N37" s="39"/>
      <c r="O37" s="42"/>
      <c r="P37" s="31"/>
      <c r="Q37" s="42"/>
      <c r="R37" s="31"/>
      <c r="S37" s="31"/>
      <c r="T37" s="31"/>
    </row>
    <row r="38" spans="2:20" s="32" customFormat="1" x14ac:dyDescent="0.25">
      <c r="B38" s="41" t="s">
        <v>118</v>
      </c>
      <c r="C38" s="65">
        <v>0</v>
      </c>
      <c r="D38" s="11">
        <v>0</v>
      </c>
      <c r="E38" s="39">
        <v>0</v>
      </c>
      <c r="F38" s="31"/>
      <c r="G38" s="38"/>
      <c r="H38" s="42"/>
      <c r="I38" s="42"/>
      <c r="J38" s="42"/>
      <c r="K38" s="39"/>
      <c r="L38" s="68"/>
      <c r="M38" s="42"/>
      <c r="N38" s="39"/>
      <c r="O38" s="31"/>
      <c r="P38" s="31"/>
      <c r="Q38" s="42"/>
      <c r="R38" s="31"/>
      <c r="S38" s="31"/>
      <c r="T38" s="31"/>
    </row>
    <row r="39" spans="2:20" s="32" customFormat="1" x14ac:dyDescent="0.25">
      <c r="B39" s="41" t="s">
        <v>119</v>
      </c>
      <c r="C39" s="65">
        <v>2.1127610769045034E-2</v>
      </c>
      <c r="D39" s="11">
        <v>12391.343716044912</v>
      </c>
      <c r="E39" s="39">
        <v>12391.343716044912</v>
      </c>
      <c r="F39" s="11">
        <v>35000</v>
      </c>
      <c r="G39" s="39">
        <v>35000</v>
      </c>
      <c r="H39" s="42"/>
      <c r="I39" s="42"/>
      <c r="J39" s="42"/>
      <c r="K39" s="39"/>
      <c r="L39" s="68"/>
      <c r="M39" s="42"/>
      <c r="N39" s="39"/>
      <c r="O39" s="31"/>
      <c r="P39" s="31"/>
      <c r="Q39" s="42"/>
      <c r="R39" s="31"/>
      <c r="S39" s="31"/>
      <c r="T39" s="31"/>
    </row>
    <row r="40" spans="2:20" s="32" customFormat="1" x14ac:dyDescent="0.25">
      <c r="B40" s="41" t="s">
        <v>120</v>
      </c>
      <c r="C40" s="65">
        <v>0</v>
      </c>
      <c r="D40" s="11">
        <v>0</v>
      </c>
      <c r="E40" s="39">
        <v>0</v>
      </c>
      <c r="F40" s="31">
        <v>0</v>
      </c>
      <c r="G40" s="38">
        <v>0</v>
      </c>
      <c r="H40" s="42"/>
      <c r="I40" s="42"/>
      <c r="J40" s="42"/>
      <c r="K40" s="39"/>
      <c r="L40" s="68"/>
      <c r="M40" s="42"/>
      <c r="N40" s="39"/>
      <c r="O40" s="31"/>
      <c r="P40" s="31"/>
      <c r="Q40" s="42"/>
      <c r="R40" s="31"/>
      <c r="S40" s="31"/>
      <c r="T40" s="31"/>
    </row>
    <row r="41" spans="2:20" s="32" customFormat="1" x14ac:dyDescent="0.25">
      <c r="B41" s="41" t="s">
        <v>121</v>
      </c>
      <c r="C41" s="65">
        <v>2.1127610769045034E-2</v>
      </c>
      <c r="D41" s="11">
        <v>2569.1174695158761</v>
      </c>
      <c r="E41" s="39">
        <v>2569.1174695158761</v>
      </c>
      <c r="F41" s="31"/>
      <c r="G41" s="38"/>
      <c r="H41" s="42"/>
      <c r="I41" s="42"/>
      <c r="J41" s="42"/>
      <c r="K41" s="39"/>
      <c r="L41" s="68"/>
      <c r="M41" s="42"/>
      <c r="N41" s="39"/>
      <c r="O41" s="31"/>
      <c r="P41" s="31"/>
      <c r="Q41" s="42"/>
      <c r="R41" s="31"/>
      <c r="S41" s="31"/>
      <c r="T41" s="31"/>
    </row>
    <row r="42" spans="2:20" s="32" customFormat="1" x14ac:dyDescent="0.25">
      <c r="B42" s="41" t="s">
        <v>122</v>
      </c>
      <c r="C42" s="65">
        <v>2.1127610769045031E-2</v>
      </c>
      <c r="D42" s="11">
        <v>2017.6868284438003</v>
      </c>
      <c r="E42" s="39">
        <v>2017.6868284438003</v>
      </c>
      <c r="F42" s="31">
        <v>0</v>
      </c>
      <c r="G42" s="38">
        <v>0</v>
      </c>
      <c r="H42" s="42"/>
      <c r="I42" s="42"/>
      <c r="J42" s="42"/>
      <c r="K42" s="39"/>
      <c r="L42" s="68"/>
      <c r="M42" s="42"/>
      <c r="N42" s="39"/>
      <c r="O42" s="31"/>
      <c r="P42" s="31"/>
      <c r="Q42" s="42"/>
      <c r="R42" s="31"/>
      <c r="S42" s="31"/>
      <c r="T42" s="31"/>
    </row>
    <row r="43" spans="2:20" s="32" customFormat="1" x14ac:dyDescent="0.25">
      <c r="B43" s="41" t="s">
        <v>123</v>
      </c>
      <c r="C43" s="65">
        <v>2.1127610769045031E-2</v>
      </c>
      <c r="D43" s="11">
        <v>6536.8827719425326</v>
      </c>
      <c r="E43" s="39">
        <v>6536.8827719425326</v>
      </c>
      <c r="F43" s="31"/>
      <c r="G43" s="38"/>
      <c r="H43" s="42"/>
      <c r="I43" s="42"/>
      <c r="J43" s="42"/>
      <c r="K43" s="39"/>
      <c r="L43" s="68"/>
      <c r="M43" s="42"/>
      <c r="N43" s="39"/>
      <c r="O43" s="31"/>
      <c r="P43" s="31"/>
      <c r="Q43" s="42"/>
      <c r="R43" s="31"/>
      <c r="S43" s="31"/>
      <c r="T43" s="31"/>
    </row>
    <row r="44" spans="2:20" s="32" customFormat="1" x14ac:dyDescent="0.25">
      <c r="B44" s="41" t="s">
        <v>124</v>
      </c>
      <c r="C44" s="65">
        <v>2.1127610769045031E-2</v>
      </c>
      <c r="D44" s="11">
        <v>2351.503078594712</v>
      </c>
      <c r="E44" s="39">
        <v>2351.503078594712</v>
      </c>
      <c r="F44" s="31"/>
      <c r="G44" s="38"/>
      <c r="H44" s="42"/>
      <c r="I44" s="42"/>
      <c r="J44" s="42"/>
      <c r="K44" s="39"/>
      <c r="L44" s="68"/>
      <c r="M44" s="42"/>
      <c r="N44" s="39"/>
      <c r="O44" s="42"/>
      <c r="P44" s="31"/>
      <c r="Q44" s="42"/>
      <c r="R44" s="31"/>
      <c r="S44" s="31"/>
      <c r="T44" s="31"/>
    </row>
    <row r="45" spans="2:20" s="32" customFormat="1" x14ac:dyDescent="0.25">
      <c r="B45" s="41" t="s">
        <v>125</v>
      </c>
      <c r="C45" s="65">
        <v>0</v>
      </c>
      <c r="D45" s="11">
        <v>0</v>
      </c>
      <c r="E45" s="39">
        <v>0</v>
      </c>
      <c r="F45" s="31"/>
      <c r="G45" s="38"/>
      <c r="H45" s="42"/>
      <c r="I45" s="42"/>
      <c r="J45" s="42"/>
      <c r="K45" s="39"/>
      <c r="L45" s="68"/>
      <c r="M45" s="42"/>
      <c r="N45" s="39"/>
      <c r="O45" s="31"/>
      <c r="P45" s="31"/>
      <c r="Q45" s="42"/>
      <c r="R45" s="31"/>
      <c r="S45" s="31"/>
      <c r="T45" s="31"/>
    </row>
    <row r="46" spans="2:20" s="32" customFormat="1" x14ac:dyDescent="0.25">
      <c r="B46" s="41" t="s">
        <v>126</v>
      </c>
      <c r="C46" s="65">
        <v>0</v>
      </c>
      <c r="D46" s="11">
        <v>0</v>
      </c>
      <c r="E46" s="11">
        <v>0</v>
      </c>
      <c r="F46" s="37"/>
      <c r="G46" s="10"/>
      <c r="H46" s="45"/>
      <c r="I46" s="42"/>
      <c r="J46" s="42"/>
      <c r="K46" s="39"/>
      <c r="L46" s="68"/>
      <c r="M46" s="42"/>
      <c r="N46" s="39"/>
      <c r="O46" s="31"/>
      <c r="P46" s="31"/>
      <c r="Q46" s="42"/>
      <c r="R46" s="31"/>
      <c r="S46" s="31"/>
      <c r="T46" s="31"/>
    </row>
    <row r="47" spans="2:20" s="32" customFormat="1" x14ac:dyDescent="0.25">
      <c r="B47" s="41" t="s">
        <v>146</v>
      </c>
      <c r="C47" s="37"/>
      <c r="D47" s="54">
        <v>35000</v>
      </c>
      <c r="E47" s="54">
        <v>35000</v>
      </c>
      <c r="F47" s="37">
        <v>35000</v>
      </c>
      <c r="G47" s="54">
        <v>35000</v>
      </c>
      <c r="H47" s="111">
        <v>10990</v>
      </c>
      <c r="I47" s="54">
        <v>824240</v>
      </c>
      <c r="J47" s="54">
        <v>10854</v>
      </c>
      <c r="K47" s="91">
        <v>4222</v>
      </c>
      <c r="L47" s="112">
        <v>43662</v>
      </c>
      <c r="M47" s="54">
        <v>15000</v>
      </c>
      <c r="N47" s="91"/>
      <c r="O47" s="31"/>
      <c r="P47" s="31"/>
      <c r="Q47" s="42"/>
      <c r="R47" s="31"/>
      <c r="S47" s="31"/>
      <c r="T47" s="31"/>
    </row>
    <row r="48" spans="2:20" s="32" customFormat="1" x14ac:dyDescent="0.25">
      <c r="B48" s="10" t="s">
        <v>128</v>
      </c>
      <c r="C48" s="37"/>
      <c r="D48" s="122">
        <v>10.401333333333334</v>
      </c>
      <c r="E48" s="122">
        <v>9.85</v>
      </c>
      <c r="F48" s="123">
        <v>13.6875</v>
      </c>
      <c r="G48" s="122">
        <v>9.85</v>
      </c>
      <c r="H48" s="113">
        <v>4.1189976249999996</v>
      </c>
      <c r="I48" s="115">
        <v>4.2249992013888897E-2</v>
      </c>
      <c r="J48" s="115">
        <v>4.2552916666666665</v>
      </c>
      <c r="K48" s="92">
        <v>4.2552916666666665</v>
      </c>
      <c r="L48" s="114">
        <v>4.2552916666666665</v>
      </c>
      <c r="M48" s="115">
        <v>4.2552916666666665</v>
      </c>
      <c r="N48" s="92"/>
      <c r="O48" s="31"/>
      <c r="P48" s="31"/>
      <c r="Q48" s="42"/>
      <c r="R48" s="31"/>
      <c r="S48" s="31"/>
      <c r="T48" s="31"/>
    </row>
    <row r="49" spans="1:20" s="32" customFormat="1" x14ac:dyDescent="0.25">
      <c r="A49" s="35"/>
      <c r="B49" s="41" t="s">
        <v>171</v>
      </c>
      <c r="C49" s="37"/>
      <c r="D49" s="116">
        <v>4368560</v>
      </c>
      <c r="E49" s="124">
        <v>4137000</v>
      </c>
      <c r="F49" s="116">
        <v>5748750</v>
      </c>
      <c r="G49" s="116">
        <v>4137000</v>
      </c>
      <c r="H49" s="117">
        <v>543213.40678499988</v>
      </c>
      <c r="I49" s="116">
        <v>417889.60101033346</v>
      </c>
      <c r="J49" s="116">
        <v>230934.67874999999</v>
      </c>
      <c r="K49" s="124">
        <v>125760.88991666667</v>
      </c>
      <c r="L49" s="118">
        <v>928972.72375</v>
      </c>
      <c r="M49" s="116">
        <v>446805.625</v>
      </c>
      <c r="N49" s="124"/>
      <c r="O49" s="31"/>
      <c r="P49" s="31"/>
      <c r="Q49" s="42"/>
      <c r="R49" s="31"/>
      <c r="S49" s="31"/>
      <c r="T49" s="31"/>
    </row>
    <row r="50" spans="1:20" s="32" customFormat="1" x14ac:dyDescent="0.25">
      <c r="A50" s="35"/>
      <c r="B50" s="41"/>
      <c r="C50" s="31"/>
      <c r="D50" s="31"/>
      <c r="E50" s="31"/>
      <c r="F50" s="31"/>
      <c r="G50" s="31"/>
      <c r="H50" s="54"/>
      <c r="I50" s="54"/>
      <c r="J50" s="54"/>
      <c r="K50" s="54"/>
      <c r="L50" s="54"/>
      <c r="M50" s="54"/>
      <c r="N50" s="54"/>
      <c r="O50" s="31"/>
      <c r="P50" s="74"/>
      <c r="Q50" s="31"/>
      <c r="R50" s="31"/>
      <c r="S50" s="31"/>
      <c r="T50" s="31"/>
    </row>
    <row r="51" spans="1:20" s="32" customFormat="1" x14ac:dyDescent="0.25">
      <c r="A51" s="35"/>
      <c r="B51" s="10"/>
      <c r="C51" s="10"/>
      <c r="D51" s="10"/>
      <c r="E51" s="10"/>
      <c r="F51" s="10"/>
      <c r="G51" s="11"/>
      <c r="H51" s="11"/>
      <c r="I51" s="11"/>
      <c r="J51" s="11"/>
      <c r="K51" s="11"/>
      <c r="L51" s="12"/>
      <c r="M51" s="12"/>
      <c r="N51" s="12"/>
      <c r="O51" s="12"/>
      <c r="P51" s="11"/>
      <c r="Q51" s="11"/>
      <c r="R51" s="31"/>
      <c r="S51" s="31"/>
      <c r="T51" s="31"/>
    </row>
    <row r="52" spans="1:20" s="32" customFormat="1" x14ac:dyDescent="0.25">
      <c r="A52" s="35"/>
      <c r="B52" s="10"/>
      <c r="C52" s="11"/>
      <c r="D52" s="11"/>
      <c r="E52" s="10"/>
      <c r="F52" s="11"/>
      <c r="G52" s="42"/>
      <c r="H52" s="11"/>
      <c r="I52" s="42"/>
      <c r="J52" s="42"/>
      <c r="K52" s="42"/>
      <c r="L52" s="31"/>
      <c r="M52" s="31"/>
      <c r="N52" s="31"/>
      <c r="O52" s="31"/>
      <c r="P52" s="11"/>
      <c r="Q52" s="11"/>
      <c r="R52" s="31"/>
      <c r="S52" s="42"/>
      <c r="T52" s="42"/>
    </row>
    <row r="53" spans="1:20" s="32" customFormat="1" x14ac:dyDescent="0.25">
      <c r="A53" s="35"/>
      <c r="B53" s="10"/>
      <c r="C53" s="11"/>
      <c r="D53" s="11"/>
      <c r="E53" s="10"/>
      <c r="F53" s="11"/>
      <c r="G53" s="42"/>
      <c r="H53" s="11"/>
      <c r="I53" s="42"/>
      <c r="J53" s="42"/>
      <c r="K53" s="42"/>
      <c r="L53" s="31"/>
      <c r="M53" s="31"/>
      <c r="N53" s="31"/>
      <c r="O53" s="31"/>
      <c r="P53" s="11"/>
      <c r="Q53" s="11"/>
      <c r="R53" s="31"/>
      <c r="S53" s="42"/>
      <c r="T53" s="42"/>
    </row>
    <row r="54" spans="1:20" s="32" customFormat="1" x14ac:dyDescent="0.25">
      <c r="B54" s="10"/>
      <c r="C54" s="11"/>
      <c r="D54" s="11"/>
      <c r="E54" s="10"/>
      <c r="F54" s="11"/>
      <c r="G54" s="42"/>
      <c r="H54" s="11"/>
      <c r="I54" s="42"/>
      <c r="J54" s="42"/>
      <c r="K54" s="42"/>
      <c r="L54" s="31"/>
      <c r="M54" s="31"/>
      <c r="N54" s="11"/>
      <c r="O54" s="125" t="s">
        <v>172</v>
      </c>
      <c r="P54" s="116">
        <v>213538108.59161198</v>
      </c>
      <c r="Q54" s="116"/>
      <c r="R54" s="31"/>
      <c r="S54" s="31"/>
      <c r="T54" s="31"/>
    </row>
    <row r="55" spans="1:20" s="32" customFormat="1" x14ac:dyDescent="0.25">
      <c r="A55" s="35"/>
      <c r="B55" s="10"/>
      <c r="C55" s="11"/>
      <c r="D55" s="11"/>
      <c r="E55" s="10"/>
      <c r="F55" s="11"/>
      <c r="G55" s="42"/>
      <c r="H55" s="11"/>
      <c r="I55" s="42"/>
      <c r="J55" s="42"/>
      <c r="K55" s="42"/>
      <c r="L55" s="42"/>
      <c r="M55" s="42"/>
      <c r="N55" s="11"/>
      <c r="O55" s="11"/>
      <c r="P55" s="31"/>
      <c r="Q55" s="42"/>
      <c r="R55" s="31"/>
      <c r="S55" s="31"/>
      <c r="T55" s="31"/>
    </row>
    <row r="56" spans="1:20" s="32" customFormat="1" x14ac:dyDescent="0.25">
      <c r="A56" s="35"/>
      <c r="B56" s="10"/>
      <c r="C56" s="11"/>
      <c r="D56" s="10"/>
      <c r="E56" s="10"/>
      <c r="F56" s="11"/>
      <c r="G56" s="42"/>
      <c r="H56" s="11"/>
      <c r="I56" s="42"/>
      <c r="J56" s="42"/>
      <c r="K56" s="42"/>
      <c r="L56" s="42"/>
      <c r="M56" s="42"/>
      <c r="N56" s="11"/>
      <c r="O56" s="11"/>
      <c r="P56" s="31"/>
      <c r="Q56" s="42"/>
      <c r="R56" s="31"/>
      <c r="S56" s="31"/>
      <c r="T56" s="31"/>
    </row>
    <row r="57" spans="1:20" s="32" customFormat="1" x14ac:dyDescent="0.25">
      <c r="A57" s="35"/>
      <c r="B57" s="10"/>
      <c r="C57" s="11"/>
      <c r="D57" s="30" t="s">
        <v>146</v>
      </c>
      <c r="E57" s="30" t="s">
        <v>146</v>
      </c>
      <c r="F57" s="11"/>
      <c r="G57" s="42"/>
      <c r="H57" s="11"/>
      <c r="I57" s="42"/>
      <c r="J57" s="42"/>
      <c r="K57" s="42"/>
      <c r="L57" s="42"/>
      <c r="M57" s="42"/>
      <c r="N57" s="11"/>
      <c r="O57" s="11"/>
      <c r="P57" s="31"/>
      <c r="Q57" s="42"/>
      <c r="R57" s="31"/>
      <c r="S57" s="31"/>
      <c r="T57" s="31"/>
    </row>
    <row r="58" spans="1:20" s="32" customFormat="1" x14ac:dyDescent="0.25">
      <c r="A58" s="35"/>
      <c r="B58" s="31"/>
      <c r="C58" s="62" t="s">
        <v>146</v>
      </c>
      <c r="D58" s="62" t="s">
        <v>147</v>
      </c>
      <c r="E58" s="30" t="s">
        <v>148</v>
      </c>
      <c r="F58" s="62" t="s">
        <v>146</v>
      </c>
      <c r="G58" s="31"/>
      <c r="H58" s="11"/>
      <c r="I58" s="31"/>
      <c r="J58" s="62" t="s">
        <v>149</v>
      </c>
      <c r="K58" s="62" t="s">
        <v>146</v>
      </c>
      <c r="L58" s="62" t="s">
        <v>150</v>
      </c>
      <c r="M58" s="11"/>
      <c r="N58" s="12"/>
      <c r="O58" s="12"/>
      <c r="P58" s="31"/>
      <c r="Q58" s="42"/>
      <c r="R58" s="31"/>
      <c r="S58" s="31"/>
      <c r="T58" s="31"/>
    </row>
    <row r="59" spans="1:20" s="32" customFormat="1" x14ac:dyDescent="0.25">
      <c r="A59" s="35"/>
      <c r="B59" s="31"/>
      <c r="C59" s="62" t="s">
        <v>151</v>
      </c>
      <c r="D59" s="62" t="s">
        <v>152</v>
      </c>
      <c r="E59" s="23" t="s">
        <v>152</v>
      </c>
      <c r="F59" s="62" t="s">
        <v>153</v>
      </c>
      <c r="G59" s="62" t="s">
        <v>154</v>
      </c>
      <c r="H59" s="62" t="s">
        <v>155</v>
      </c>
      <c r="I59" s="62" t="s">
        <v>156</v>
      </c>
      <c r="J59" s="62" t="s">
        <v>157</v>
      </c>
      <c r="K59" s="62" t="s">
        <v>158</v>
      </c>
      <c r="L59" s="62" t="s">
        <v>159</v>
      </c>
      <c r="M59" s="11"/>
      <c r="N59" s="12"/>
      <c r="O59" s="12"/>
      <c r="P59" s="31"/>
      <c r="Q59" s="42"/>
      <c r="R59" s="31"/>
      <c r="S59" s="31"/>
      <c r="T59" s="31"/>
    </row>
    <row r="60" spans="1:20" s="32" customFormat="1" x14ac:dyDescent="0.25">
      <c r="A60" s="35"/>
      <c r="B60" s="31"/>
      <c r="C60" s="62"/>
      <c r="D60" s="31"/>
      <c r="E60" s="31"/>
      <c r="F60" s="31"/>
      <c r="G60" s="31"/>
      <c r="H60" s="11"/>
      <c r="I60" s="31"/>
      <c r="J60" s="31"/>
      <c r="K60" s="31"/>
      <c r="L60" s="31"/>
      <c r="M60" s="11"/>
      <c r="N60" s="12"/>
      <c r="O60" s="12"/>
      <c r="P60" s="31"/>
      <c r="Q60" s="42"/>
      <c r="R60" s="31"/>
      <c r="S60" s="31"/>
      <c r="T60" s="31"/>
    </row>
    <row r="61" spans="1:20" s="32" customFormat="1" x14ac:dyDescent="0.25">
      <c r="A61" s="35"/>
      <c r="B61" s="41" t="s">
        <v>115</v>
      </c>
      <c r="C61" s="42">
        <v>22600</v>
      </c>
      <c r="D61" s="42">
        <v>11396</v>
      </c>
      <c r="E61" s="42">
        <v>4041</v>
      </c>
      <c r="F61" s="42">
        <v>15437</v>
      </c>
      <c r="G61" s="31">
        <v>740</v>
      </c>
      <c r="H61" s="11">
        <v>1423.1959279875632</v>
      </c>
      <c r="I61" s="42">
        <v>4999.12</v>
      </c>
      <c r="J61" s="42">
        <v>7162.3159279875636</v>
      </c>
      <c r="K61" s="42">
        <v>22599.315927987562</v>
      </c>
      <c r="L61" s="42">
        <v>0.68407201243689997</v>
      </c>
      <c r="M61" s="77"/>
      <c r="N61" s="12"/>
      <c r="O61" s="12"/>
      <c r="P61" s="31"/>
      <c r="Q61" s="42"/>
      <c r="R61" s="31"/>
      <c r="S61" s="31"/>
      <c r="T61" s="31"/>
    </row>
    <row r="62" spans="1:20" s="32" customFormat="1" x14ac:dyDescent="0.25">
      <c r="A62" s="35"/>
      <c r="B62" s="41" t="s">
        <v>116</v>
      </c>
      <c r="C62" s="42">
        <v>369000</v>
      </c>
      <c r="D62" s="42">
        <v>186072</v>
      </c>
      <c r="E62" s="42">
        <v>65985</v>
      </c>
      <c r="F62" s="42">
        <v>252057</v>
      </c>
      <c r="G62" s="31">
        <v>12083</v>
      </c>
      <c r="H62" s="11">
        <v>23237.137054310217</v>
      </c>
      <c r="I62" s="42">
        <v>81622.8</v>
      </c>
      <c r="J62" s="42">
        <v>116942.93705431023</v>
      </c>
      <c r="K62" s="42">
        <v>368999.93705431023</v>
      </c>
      <c r="L62" s="42">
        <v>6.2945689780462999E-2</v>
      </c>
      <c r="M62" s="77"/>
      <c r="N62" s="11"/>
      <c r="O62" s="12"/>
      <c r="P62" s="42"/>
      <c r="Q62" s="42"/>
      <c r="R62" s="31"/>
      <c r="S62" s="31"/>
      <c r="T62" s="31"/>
    </row>
    <row r="63" spans="1:20" s="32" customFormat="1" x14ac:dyDescent="0.25">
      <c r="A63" s="35"/>
      <c r="B63" s="41" t="s">
        <v>117</v>
      </c>
      <c r="C63" s="42">
        <v>63300</v>
      </c>
      <c r="D63" s="42">
        <v>31920</v>
      </c>
      <c r="E63" s="42">
        <v>11319</v>
      </c>
      <c r="F63" s="42">
        <v>43239</v>
      </c>
      <c r="G63" s="31">
        <v>2073</v>
      </c>
      <c r="H63" s="11">
        <v>3986.208063788175</v>
      </c>
      <c r="I63" s="42">
        <v>14001.960000000001</v>
      </c>
      <c r="J63" s="42">
        <v>20061.168063788176</v>
      </c>
      <c r="K63" s="42">
        <v>63300.16806378818</v>
      </c>
      <c r="L63" s="42">
        <v>-0.16806378817591394</v>
      </c>
      <c r="M63" s="77"/>
      <c r="N63" s="11"/>
      <c r="O63" s="12"/>
      <c r="P63" s="42"/>
      <c r="Q63" s="42"/>
      <c r="R63" s="31"/>
      <c r="S63" s="31"/>
      <c r="T63" s="31"/>
    </row>
    <row r="64" spans="1:20" s="32" customFormat="1" x14ac:dyDescent="0.25">
      <c r="A64" s="35"/>
      <c r="B64" s="41" t="s">
        <v>118</v>
      </c>
      <c r="C64" s="42">
        <v>70400</v>
      </c>
      <c r="D64" s="42">
        <v>35500</v>
      </c>
      <c r="E64" s="42">
        <v>12589</v>
      </c>
      <c r="F64" s="42">
        <v>48089</v>
      </c>
      <c r="G64" s="31">
        <v>2305</v>
      </c>
      <c r="H64" s="11">
        <v>4433.3182889524096</v>
      </c>
      <c r="I64" s="42">
        <v>15572.480000000001</v>
      </c>
      <c r="J64" s="42">
        <v>22310.79828895241</v>
      </c>
      <c r="K64" s="42">
        <v>70399.798288952414</v>
      </c>
      <c r="L64" s="42">
        <v>0.20171104758901492</v>
      </c>
      <c r="M64" s="77"/>
      <c r="N64" s="11"/>
      <c r="O64" s="12"/>
      <c r="P64" s="42"/>
      <c r="Q64" s="42"/>
      <c r="R64" s="31"/>
      <c r="S64" s="31"/>
      <c r="T64" s="31"/>
    </row>
    <row r="65" spans="1:20" s="32" customFormat="1" x14ac:dyDescent="0.25">
      <c r="A65" s="35"/>
      <c r="B65" s="41" t="s">
        <v>119</v>
      </c>
      <c r="C65" s="42">
        <v>586500</v>
      </c>
      <c r="D65" s="42">
        <v>295749</v>
      </c>
      <c r="E65" s="42">
        <v>104878</v>
      </c>
      <c r="F65" s="42">
        <v>400627</v>
      </c>
      <c r="G65" s="31">
        <v>19206</v>
      </c>
      <c r="H65" s="11">
        <v>36933.823529411769</v>
      </c>
      <c r="I65" s="42">
        <v>129733.8</v>
      </c>
      <c r="J65" s="42">
        <v>185873.62352941177</v>
      </c>
      <c r="K65" s="42">
        <v>586500.62352941174</v>
      </c>
      <c r="L65" s="42">
        <v>-0.62352941177232424</v>
      </c>
      <c r="M65" s="77"/>
      <c r="N65" s="11"/>
      <c r="O65" s="12"/>
      <c r="P65" s="42"/>
      <c r="Q65" s="42"/>
      <c r="R65" s="31"/>
      <c r="S65" s="31"/>
      <c r="T65" s="31"/>
    </row>
    <row r="66" spans="1:20" s="32" customFormat="1" x14ac:dyDescent="0.25">
      <c r="A66" s="35"/>
      <c r="B66" s="41" t="s">
        <v>120</v>
      </c>
      <c r="C66" s="42">
        <v>199000</v>
      </c>
      <c r="D66" s="42">
        <v>100348</v>
      </c>
      <c r="E66" s="42">
        <v>35585</v>
      </c>
      <c r="F66" s="42">
        <v>135933</v>
      </c>
      <c r="G66" s="31">
        <v>6517</v>
      </c>
      <c r="H66" s="11">
        <v>12531.680958828543</v>
      </c>
      <c r="I66" s="42">
        <v>44018.8</v>
      </c>
      <c r="J66" s="42">
        <v>63067.480958828542</v>
      </c>
      <c r="K66" s="42">
        <v>199000.48095882853</v>
      </c>
      <c r="L66" s="42">
        <v>-0.48095882854613592</v>
      </c>
      <c r="M66" s="77"/>
      <c r="N66" s="11"/>
      <c r="O66" s="11"/>
      <c r="P66" s="11"/>
      <c r="Q66" s="42"/>
      <c r="R66" s="31"/>
      <c r="S66" s="31"/>
      <c r="T66" s="31"/>
    </row>
    <row r="67" spans="1:20" s="32" customFormat="1" x14ac:dyDescent="0.25">
      <c r="A67" s="35"/>
      <c r="B67" s="41" t="s">
        <v>121</v>
      </c>
      <c r="C67" s="42">
        <v>121600</v>
      </c>
      <c r="D67" s="42">
        <v>61318</v>
      </c>
      <c r="E67" s="42">
        <v>21745</v>
      </c>
      <c r="F67" s="42">
        <v>83063</v>
      </c>
      <c r="G67" s="31">
        <v>3982</v>
      </c>
      <c r="H67" s="11">
        <v>7657.5497718268898</v>
      </c>
      <c r="I67" s="42">
        <v>26897.920000000002</v>
      </c>
      <c r="J67" s="42">
        <v>38537.469771826887</v>
      </c>
      <c r="K67" s="42">
        <v>121600.46977182689</v>
      </c>
      <c r="L67" s="42">
        <v>-0.46977182689170149</v>
      </c>
      <c r="M67" s="77"/>
      <c r="N67" s="31"/>
      <c r="O67" s="31"/>
      <c r="P67" s="31"/>
      <c r="Q67" s="42"/>
      <c r="R67" s="31"/>
      <c r="S67" s="31"/>
      <c r="T67" s="31"/>
    </row>
    <row r="68" spans="1:20" s="32" customFormat="1" x14ac:dyDescent="0.25">
      <c r="A68" s="35"/>
      <c r="B68" s="41" t="s">
        <v>122</v>
      </c>
      <c r="C68" s="42">
        <v>95500</v>
      </c>
      <c r="D68" s="42">
        <v>48157</v>
      </c>
      <c r="E68" s="42">
        <v>17077</v>
      </c>
      <c r="F68" s="42">
        <v>65234</v>
      </c>
      <c r="G68" s="31">
        <v>3127</v>
      </c>
      <c r="H68" s="11">
        <v>6013.9473948147033</v>
      </c>
      <c r="I68" s="42">
        <v>21124.600000000002</v>
      </c>
      <c r="J68" s="42">
        <v>30265.547394814705</v>
      </c>
      <c r="K68" s="42">
        <v>95499.547394814697</v>
      </c>
      <c r="L68" s="42">
        <v>0.45260518529448746</v>
      </c>
      <c r="M68" s="77"/>
      <c r="N68" s="31"/>
      <c r="O68" s="31"/>
      <c r="P68" s="31"/>
      <c r="Q68" s="42"/>
      <c r="R68" s="31"/>
      <c r="S68" s="31"/>
      <c r="T68" s="31"/>
    </row>
    <row r="69" spans="1:20" s="32" customFormat="1" x14ac:dyDescent="0.25">
      <c r="A69" s="35"/>
      <c r="B69" s="41" t="s">
        <v>123</v>
      </c>
      <c r="C69" s="42">
        <v>309400</v>
      </c>
      <c r="D69" s="42">
        <v>156018</v>
      </c>
      <c r="E69" s="42">
        <v>55327</v>
      </c>
      <c r="F69" s="42">
        <v>211345</v>
      </c>
      <c r="G69" s="31">
        <v>10132</v>
      </c>
      <c r="H69" s="11">
        <v>19483.930093776638</v>
      </c>
      <c r="I69" s="42">
        <v>68439.28</v>
      </c>
      <c r="J69" s="42">
        <v>98055.210093776637</v>
      </c>
      <c r="K69" s="42">
        <v>309400.21009377664</v>
      </c>
      <c r="L69" s="42">
        <v>-0.21009377663722262</v>
      </c>
      <c r="M69" s="77"/>
      <c r="N69" s="12"/>
      <c r="O69" s="12"/>
      <c r="P69" s="42"/>
      <c r="Q69" s="42"/>
      <c r="R69" s="31"/>
      <c r="S69" s="31"/>
      <c r="T69" s="31"/>
    </row>
    <row r="70" spans="1:20" s="32" customFormat="1" x14ac:dyDescent="0.25">
      <c r="A70" s="35"/>
      <c r="B70" s="41" t="s">
        <v>124</v>
      </c>
      <c r="C70" s="42">
        <v>111300</v>
      </c>
      <c r="D70" s="42">
        <v>56124</v>
      </c>
      <c r="E70" s="42">
        <v>19903</v>
      </c>
      <c r="F70" s="42">
        <v>76027</v>
      </c>
      <c r="G70" s="31">
        <v>3645</v>
      </c>
      <c r="H70" s="11">
        <v>7008.9250789829994</v>
      </c>
      <c r="I70" s="42">
        <v>24619.56</v>
      </c>
      <c r="J70" s="42">
        <v>35273.485078983002</v>
      </c>
      <c r="K70" s="42">
        <v>111300.48507898301</v>
      </c>
      <c r="L70" s="42">
        <v>-0.48507898300067609</v>
      </c>
      <c r="M70" s="77"/>
      <c r="N70" s="12"/>
      <c r="O70" s="12"/>
      <c r="P70" s="42"/>
      <c r="Q70" s="42"/>
      <c r="R70" s="31"/>
      <c r="S70" s="31"/>
      <c r="T70" s="31"/>
    </row>
    <row r="71" spans="1:20" s="32" customFormat="1" x14ac:dyDescent="0.25">
      <c r="A71" s="35"/>
      <c r="B71" s="41" t="s">
        <v>125</v>
      </c>
      <c r="C71" s="42">
        <v>44900</v>
      </c>
      <c r="D71" s="42">
        <v>22641</v>
      </c>
      <c r="E71" s="42">
        <v>8029</v>
      </c>
      <c r="F71" s="42">
        <v>30670</v>
      </c>
      <c r="G71" s="31">
        <v>1470</v>
      </c>
      <c r="H71" s="11">
        <v>2827.499874630159</v>
      </c>
      <c r="I71" s="42">
        <v>9931.880000000001</v>
      </c>
      <c r="J71" s="42">
        <v>14229.37987463016</v>
      </c>
      <c r="K71" s="42">
        <v>44899.379874630162</v>
      </c>
      <c r="L71" s="42">
        <v>0.62012536984002509</v>
      </c>
      <c r="M71" s="77"/>
      <c r="N71" s="12"/>
      <c r="O71" s="12"/>
      <c r="P71" s="42"/>
      <c r="Q71" s="42"/>
      <c r="R71" s="31"/>
      <c r="S71" s="31"/>
      <c r="T71" s="31"/>
    </row>
    <row r="72" spans="1:20" s="32" customFormat="1" x14ac:dyDescent="0.25">
      <c r="A72" s="35"/>
      <c r="B72" s="41" t="s">
        <v>126</v>
      </c>
      <c r="C72" s="42">
        <v>600</v>
      </c>
      <c r="D72" s="42">
        <v>303</v>
      </c>
      <c r="E72" s="42">
        <v>107</v>
      </c>
      <c r="F72" s="42">
        <v>410</v>
      </c>
      <c r="G72" s="31">
        <v>20</v>
      </c>
      <c r="H72" s="11">
        <v>37.783962689935308</v>
      </c>
      <c r="I72" s="42">
        <v>132.72</v>
      </c>
      <c r="J72" s="42">
        <v>190.50396268993529</v>
      </c>
      <c r="K72" s="42">
        <v>600.50396268993529</v>
      </c>
      <c r="L72" s="42">
        <v>-0.50396268993530668</v>
      </c>
      <c r="M72" s="77"/>
      <c r="N72" s="12"/>
      <c r="O72" s="12"/>
      <c r="P72" s="31"/>
      <c r="Q72" s="42"/>
      <c r="R72" s="31"/>
      <c r="S72" s="31"/>
      <c r="T72" s="31"/>
    </row>
    <row r="73" spans="1:20" s="32" customFormat="1" x14ac:dyDescent="0.25">
      <c r="A73" s="35"/>
      <c r="B73" s="41" t="s">
        <v>127</v>
      </c>
      <c r="C73" s="42">
        <v>1994100</v>
      </c>
      <c r="D73" s="42">
        <v>1005546</v>
      </c>
      <c r="E73" s="42">
        <v>371585</v>
      </c>
      <c r="F73" s="42">
        <v>1362131</v>
      </c>
      <c r="G73" s="42">
        <v>65300</v>
      </c>
      <c r="H73" s="11">
        <v>125574.99999999999</v>
      </c>
      <c r="I73" s="42">
        <v>441094.92</v>
      </c>
      <c r="J73" s="42">
        <v>631969.91999999993</v>
      </c>
      <c r="K73" s="42">
        <v>1994100.92</v>
      </c>
      <c r="L73" s="42">
        <v>-0.92000000001839055</v>
      </c>
      <c r="M73" s="11"/>
      <c r="N73" s="12"/>
      <c r="O73" s="12"/>
      <c r="P73" s="42"/>
      <c r="Q73" s="42"/>
      <c r="R73" s="31"/>
      <c r="S73" s="31"/>
      <c r="T73" s="31"/>
    </row>
    <row r="74" spans="1:20" s="32" customFormat="1" x14ac:dyDescent="0.25">
      <c r="A74" s="46"/>
      <c r="B74" s="31"/>
      <c r="C74" s="31"/>
      <c r="D74" s="36">
        <v>0.50426056867759894</v>
      </c>
      <c r="E74" s="36">
        <v>0.18634220951807834</v>
      </c>
      <c r="F74" s="36">
        <v>0.68308058773381475</v>
      </c>
      <c r="G74" s="126">
        <v>3.2746602477308061E-2</v>
      </c>
      <c r="H74" s="126">
        <v>6.2973271149892179E-2</v>
      </c>
      <c r="I74" s="36">
        <v>0.22120000000000001</v>
      </c>
      <c r="J74" s="126">
        <v>0.3169198736272002</v>
      </c>
      <c r="K74" s="126">
        <v>1.0000004613610149</v>
      </c>
      <c r="L74" s="36">
        <v>-4.6136101500345544E-7</v>
      </c>
      <c r="M74" s="11"/>
      <c r="N74" s="12"/>
      <c r="O74" s="12"/>
      <c r="P74" s="42"/>
      <c r="Q74" s="10"/>
      <c r="R74" s="31"/>
      <c r="S74" s="31"/>
      <c r="T74" s="31"/>
    </row>
    <row r="75" spans="1:20" s="32" customFormat="1" x14ac:dyDescent="0.25">
      <c r="A75" s="46"/>
      <c r="B75" s="31"/>
      <c r="C75" s="31"/>
      <c r="D75" s="31"/>
      <c r="E75" s="42"/>
      <c r="F75" s="126"/>
      <c r="G75" s="31"/>
      <c r="H75" s="31"/>
      <c r="I75" s="127"/>
      <c r="J75" s="126" t="s">
        <v>86</v>
      </c>
      <c r="K75" s="11"/>
      <c r="L75" s="12"/>
      <c r="M75" s="12"/>
      <c r="N75" s="10"/>
      <c r="O75" s="10"/>
      <c r="P75" s="10"/>
      <c r="Q75" s="10"/>
      <c r="R75" s="31"/>
      <c r="S75" s="31"/>
      <c r="T75" s="31"/>
    </row>
  </sheetData>
  <mergeCells count="1">
    <mergeCell ref="B2:S2"/>
  </mergeCells>
  <pageMargins left="0.34" right="0.26" top="0.33" bottom="0.31" header="0.31" footer="0.3"/>
  <pageSetup paperSize="5" scale="51" fitToHeight="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U377"/>
  <sheetViews>
    <sheetView view="pageBreakPreview" zoomScale="75" zoomScaleNormal="75" zoomScaleSheetLayoutView="75" workbookViewId="0">
      <selection activeCell="Q181" sqref="Q181"/>
    </sheetView>
  </sheetViews>
  <sheetFormatPr defaultColWidth="9.09765625" defaultRowHeight="12.5" x14ac:dyDescent="0.25"/>
  <cols>
    <col min="1" max="1" width="1.8984375" style="8" customWidth="1"/>
    <col min="2" max="2" width="22.296875" style="8" customWidth="1"/>
    <col min="3" max="3" width="27.8984375" style="10" customWidth="1"/>
    <col min="4" max="4" width="21.3984375" style="10" customWidth="1"/>
    <col min="5" max="5" width="18.3984375" style="10" bestFit="1" customWidth="1"/>
    <col min="6" max="6" width="18.8984375" style="10" customWidth="1"/>
    <col min="7" max="7" width="18.69921875" style="10" customWidth="1"/>
    <col min="8" max="8" width="19.69921875" style="11" customWidth="1"/>
    <col min="9" max="11" width="18.3984375" style="11" customWidth="1"/>
    <col min="12" max="12" width="19.69921875" style="11" customWidth="1"/>
    <col min="13" max="16" width="18.3984375" style="12" customWidth="1"/>
    <col min="17" max="18" width="18.3984375" style="11" customWidth="1"/>
    <col min="19" max="21" width="18.3984375" style="8" customWidth="1"/>
    <col min="22" max="16384" width="9.09765625" style="8"/>
  </cols>
  <sheetData>
    <row r="1" spans="1:21" ht="17.149999999999999" customHeight="1" x14ac:dyDescent="0.35">
      <c r="A1" s="6"/>
      <c r="B1" s="177" t="s">
        <v>94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7"/>
      <c r="T1" s="7"/>
      <c r="U1" s="7"/>
    </row>
    <row r="2" spans="1:21" ht="13" customHeight="1" x14ac:dyDescent="0.35">
      <c r="B2" s="9"/>
      <c r="C2" s="9"/>
    </row>
    <row r="3" spans="1:21" ht="13" customHeight="1" x14ac:dyDescent="0.35">
      <c r="B3" s="9"/>
      <c r="E3" s="13" t="s">
        <v>95</v>
      </c>
      <c r="F3" s="13" t="s">
        <v>95</v>
      </c>
      <c r="G3" s="13" t="s">
        <v>96</v>
      </c>
      <c r="H3" s="14" t="s">
        <v>96</v>
      </c>
      <c r="I3" s="13" t="s">
        <v>97</v>
      </c>
      <c r="J3" s="15" t="s">
        <v>98</v>
      </c>
      <c r="K3" s="16" t="s">
        <v>98</v>
      </c>
      <c r="L3" s="17" t="s">
        <v>98</v>
      </c>
      <c r="M3" s="16" t="s">
        <v>99</v>
      </c>
      <c r="N3" s="18" t="s">
        <v>98</v>
      </c>
      <c r="O3" s="13"/>
      <c r="P3" s="14" t="s">
        <v>98</v>
      </c>
      <c r="Q3" s="13" t="s">
        <v>100</v>
      </c>
      <c r="R3" s="14" t="s">
        <v>98</v>
      </c>
      <c r="S3" s="19"/>
      <c r="T3" s="19"/>
    </row>
    <row r="4" spans="1:21" ht="13" customHeight="1" x14ac:dyDescent="0.35">
      <c r="B4" s="9"/>
      <c r="E4" s="13" t="s">
        <v>23</v>
      </c>
      <c r="F4" s="13" t="s">
        <v>22</v>
      </c>
      <c r="G4" s="13" t="s">
        <v>101</v>
      </c>
      <c r="H4" s="14" t="s">
        <v>102</v>
      </c>
      <c r="I4" s="18">
        <v>0.17882001905621583</v>
      </c>
      <c r="J4" s="15" t="s">
        <v>103</v>
      </c>
      <c r="K4" s="16" t="s">
        <v>104</v>
      </c>
      <c r="L4" s="20" t="s">
        <v>105</v>
      </c>
      <c r="M4" s="16" t="s">
        <v>75</v>
      </c>
      <c r="N4" s="18" t="s">
        <v>106</v>
      </c>
      <c r="O4" s="13"/>
      <c r="P4" s="14" t="s">
        <v>107</v>
      </c>
      <c r="Q4" s="13" t="s">
        <v>108</v>
      </c>
      <c r="R4" s="14" t="s">
        <v>109</v>
      </c>
      <c r="S4" s="19"/>
      <c r="T4" s="19"/>
    </row>
    <row r="5" spans="1:21" s="32" customFormat="1" ht="13" customHeight="1" x14ac:dyDescent="0.35">
      <c r="A5" s="21"/>
      <c r="B5" s="9"/>
      <c r="C5" s="22"/>
      <c r="D5" s="23" t="s">
        <v>110</v>
      </c>
      <c r="E5" s="24" t="s">
        <v>44</v>
      </c>
      <c r="F5" s="24" t="s">
        <v>44</v>
      </c>
      <c r="G5" s="24" t="s">
        <v>45</v>
      </c>
      <c r="H5" s="25" t="s">
        <v>45</v>
      </c>
      <c r="I5" s="13" t="s">
        <v>86</v>
      </c>
      <c r="J5" s="26" t="s">
        <v>111</v>
      </c>
      <c r="K5" s="25">
        <v>45538</v>
      </c>
      <c r="L5" s="27" t="s">
        <v>86</v>
      </c>
      <c r="M5" s="24">
        <v>860005</v>
      </c>
      <c r="N5" s="25">
        <v>174457</v>
      </c>
      <c r="O5" s="28"/>
      <c r="P5" s="29">
        <v>82544</v>
      </c>
      <c r="Q5" s="30">
        <v>63440</v>
      </c>
      <c r="R5" s="29">
        <v>82545</v>
      </c>
      <c r="S5" s="31"/>
      <c r="T5" s="31"/>
    </row>
    <row r="6" spans="1:21" s="32" customFormat="1" ht="13" customHeight="1" x14ac:dyDescent="0.35">
      <c r="B6" s="9"/>
      <c r="C6" s="10"/>
      <c r="D6" s="33" t="s">
        <v>112</v>
      </c>
      <c r="E6" s="13">
        <v>1445102</v>
      </c>
      <c r="F6" s="13">
        <v>80441913</v>
      </c>
      <c r="G6" s="13">
        <v>1445102</v>
      </c>
      <c r="H6" s="14">
        <v>722551</v>
      </c>
      <c r="I6" s="13" t="s">
        <v>113</v>
      </c>
      <c r="J6" s="34">
        <v>153186</v>
      </c>
      <c r="K6" s="18">
        <v>3.8908780903665813E-2</v>
      </c>
      <c r="L6" s="20" t="s">
        <v>114</v>
      </c>
      <c r="M6" s="13">
        <v>50000</v>
      </c>
      <c r="N6" s="14">
        <v>50000</v>
      </c>
      <c r="O6" s="13"/>
      <c r="P6" s="14">
        <v>38974</v>
      </c>
      <c r="Q6" s="23">
        <v>30000</v>
      </c>
      <c r="R6" s="14">
        <v>29231</v>
      </c>
      <c r="S6" s="31"/>
      <c r="T6" s="31"/>
    </row>
    <row r="7" spans="1:21" s="32" customFormat="1" ht="13" customHeight="1" x14ac:dyDescent="0.35">
      <c r="A7" s="35"/>
      <c r="B7" s="9"/>
      <c r="C7" s="12"/>
      <c r="D7" s="36"/>
      <c r="E7" s="33">
        <v>0.50426010731658388</v>
      </c>
      <c r="F7" s="16"/>
      <c r="G7" s="16"/>
      <c r="H7" s="18"/>
      <c r="I7" s="16"/>
      <c r="J7" s="15"/>
      <c r="K7" s="18">
        <v>8.903517587939698E-2</v>
      </c>
      <c r="L7" s="37"/>
      <c r="M7" s="31"/>
      <c r="N7" s="38"/>
      <c r="O7" s="16"/>
      <c r="P7" s="18">
        <v>0.17882001905621583</v>
      </c>
      <c r="Q7" s="33"/>
      <c r="R7" s="18">
        <v>0.17882001905621583</v>
      </c>
      <c r="S7" s="31"/>
      <c r="T7" s="31"/>
    </row>
    <row r="8" spans="1:21" s="32" customFormat="1" ht="13" customHeight="1" x14ac:dyDescent="0.35">
      <c r="B8" s="9"/>
      <c r="C8" s="10"/>
      <c r="D8" s="10"/>
      <c r="E8" s="10"/>
      <c r="F8" s="11"/>
      <c r="G8" s="11"/>
      <c r="H8" s="39"/>
      <c r="I8" s="11"/>
      <c r="J8" s="40"/>
      <c r="K8" s="18">
        <v>5.2356020942408377E-2</v>
      </c>
      <c r="L8" s="37"/>
      <c r="M8" s="31"/>
      <c r="N8" s="38"/>
      <c r="O8" s="11"/>
      <c r="P8" s="39"/>
      <c r="Q8" s="31"/>
      <c r="R8" s="38"/>
      <c r="S8" s="31"/>
      <c r="T8" s="31"/>
    </row>
    <row r="9" spans="1:21" s="32" customFormat="1" ht="13" customHeight="1" x14ac:dyDescent="0.35">
      <c r="B9" s="9"/>
      <c r="C9" s="41" t="s">
        <v>115</v>
      </c>
      <c r="D9" s="42">
        <v>713</v>
      </c>
      <c r="E9" s="43">
        <v>360</v>
      </c>
      <c r="F9" s="11">
        <v>20039</v>
      </c>
      <c r="G9" s="11">
        <v>360</v>
      </c>
      <c r="H9" s="39">
        <v>180</v>
      </c>
      <c r="I9" s="33">
        <v>0</v>
      </c>
      <c r="J9" s="44">
        <v>0</v>
      </c>
      <c r="K9" s="39"/>
      <c r="L9" s="33">
        <v>0</v>
      </c>
      <c r="M9" s="11">
        <v>0</v>
      </c>
      <c r="N9" s="39">
        <v>0</v>
      </c>
      <c r="O9" s="45"/>
      <c r="P9" s="39">
        <v>127</v>
      </c>
      <c r="Q9" s="11"/>
      <c r="R9" s="39"/>
      <c r="S9" s="31"/>
      <c r="T9" s="10"/>
      <c r="U9" s="46"/>
    </row>
    <row r="10" spans="1:21" s="32" customFormat="1" ht="13" customHeight="1" x14ac:dyDescent="0.35">
      <c r="B10" s="9"/>
      <c r="C10" s="41" t="s">
        <v>116</v>
      </c>
      <c r="D10" s="42">
        <v>11642</v>
      </c>
      <c r="E10" s="43">
        <v>5529</v>
      </c>
      <c r="F10" s="11">
        <v>307773</v>
      </c>
      <c r="G10" s="11">
        <v>5529</v>
      </c>
      <c r="H10" s="39">
        <v>2765</v>
      </c>
      <c r="I10" s="33">
        <v>2.9963410997197921E-2</v>
      </c>
      <c r="J10" s="44">
        <v>350</v>
      </c>
      <c r="K10" s="39"/>
      <c r="L10" s="33">
        <v>9.40379403794038E-3</v>
      </c>
      <c r="M10" s="11">
        <v>109</v>
      </c>
      <c r="N10" s="39">
        <v>109</v>
      </c>
      <c r="O10" s="11"/>
      <c r="P10" s="39"/>
      <c r="Q10" s="11"/>
      <c r="R10" s="39"/>
      <c r="S10" s="31"/>
      <c r="T10" s="10"/>
      <c r="U10" s="46"/>
    </row>
    <row r="11" spans="1:21" s="32" customFormat="1" ht="13" customHeight="1" x14ac:dyDescent="0.35">
      <c r="B11" s="9"/>
      <c r="C11" s="41" t="s">
        <v>117</v>
      </c>
      <c r="D11" s="42">
        <v>1997</v>
      </c>
      <c r="E11" s="43">
        <v>1007</v>
      </c>
      <c r="F11" s="11">
        <v>56055</v>
      </c>
      <c r="G11" s="11">
        <v>1007</v>
      </c>
      <c r="H11" s="39">
        <v>504</v>
      </c>
      <c r="I11" s="33">
        <v>0.12560710023029875</v>
      </c>
      <c r="J11" s="44">
        <v>251</v>
      </c>
      <c r="K11" s="39"/>
      <c r="L11" s="33">
        <v>3.2085308056872035E-2</v>
      </c>
      <c r="M11" s="11">
        <v>64</v>
      </c>
      <c r="N11" s="39">
        <v>64</v>
      </c>
      <c r="O11" s="11"/>
      <c r="P11" s="39"/>
      <c r="Q11" s="11"/>
      <c r="R11" s="39"/>
      <c r="S11" s="31"/>
      <c r="T11" s="10"/>
      <c r="U11" s="46"/>
    </row>
    <row r="12" spans="1:21" s="32" customFormat="1" ht="13" customHeight="1" x14ac:dyDescent="0.35">
      <c r="B12" s="9"/>
      <c r="C12" s="41" t="s">
        <v>118</v>
      </c>
      <c r="D12" s="42">
        <v>2221</v>
      </c>
      <c r="E12" s="43">
        <v>1120</v>
      </c>
      <c r="F12" s="11">
        <v>62345</v>
      </c>
      <c r="G12" s="11">
        <v>1120</v>
      </c>
      <c r="H12" s="39">
        <v>560</v>
      </c>
      <c r="I12" s="33">
        <v>0</v>
      </c>
      <c r="J12" s="44">
        <v>0</v>
      </c>
      <c r="K12" s="39"/>
      <c r="L12" s="33">
        <v>0</v>
      </c>
      <c r="M12" s="11">
        <v>0</v>
      </c>
      <c r="N12" s="39">
        <v>0</v>
      </c>
      <c r="O12" s="11"/>
      <c r="P12" s="39"/>
      <c r="Q12" s="11">
        <v>407</v>
      </c>
      <c r="R12" s="39">
        <v>397</v>
      </c>
      <c r="S12" s="31"/>
      <c r="T12" s="10"/>
      <c r="U12" s="46"/>
    </row>
    <row r="13" spans="1:21" s="32" customFormat="1" ht="13" customHeight="1" x14ac:dyDescent="0.35">
      <c r="B13" s="9"/>
      <c r="C13" s="41" t="s">
        <v>119</v>
      </c>
      <c r="D13" s="42">
        <v>18504</v>
      </c>
      <c r="E13" s="43">
        <v>9331</v>
      </c>
      <c r="F13" s="11">
        <v>519412</v>
      </c>
      <c r="G13" s="11">
        <v>9331</v>
      </c>
      <c r="H13" s="39">
        <v>4666</v>
      </c>
      <c r="I13" s="33">
        <v>2.8128895925704479E-2</v>
      </c>
      <c r="J13" s="44">
        <v>521</v>
      </c>
      <c r="K13" s="47">
        <v>720</v>
      </c>
      <c r="L13" s="33">
        <v>3.0978687127024722E-2</v>
      </c>
      <c r="M13" s="11">
        <v>573</v>
      </c>
      <c r="N13" s="39">
        <v>573</v>
      </c>
      <c r="O13" s="11"/>
      <c r="P13" s="39"/>
      <c r="Q13" s="42"/>
      <c r="R13" s="39"/>
      <c r="S13" s="31"/>
      <c r="T13" s="10"/>
      <c r="U13" s="46"/>
    </row>
    <row r="14" spans="1:21" s="32" customFormat="1" ht="13" customHeight="1" x14ac:dyDescent="0.35">
      <c r="B14" s="9"/>
      <c r="C14" s="41" t="s">
        <v>120</v>
      </c>
      <c r="D14" s="42">
        <v>6278</v>
      </c>
      <c r="E14" s="43">
        <v>3166</v>
      </c>
      <c r="F14" s="11">
        <v>176236</v>
      </c>
      <c r="G14" s="11">
        <v>3166</v>
      </c>
      <c r="H14" s="39">
        <v>1583</v>
      </c>
      <c r="I14" s="33">
        <v>6.0754692423050011E-2</v>
      </c>
      <c r="J14" s="44">
        <v>383</v>
      </c>
      <c r="K14" s="47">
        <v>558</v>
      </c>
      <c r="L14" s="33">
        <v>2.9030150753768844E-2</v>
      </c>
      <c r="M14" s="11">
        <v>182</v>
      </c>
      <c r="N14" s="39">
        <v>182</v>
      </c>
      <c r="O14" s="11"/>
      <c r="P14" s="39"/>
      <c r="Q14" s="42"/>
      <c r="R14" s="39"/>
      <c r="S14" s="31"/>
      <c r="T14" s="10"/>
      <c r="U14" s="46"/>
    </row>
    <row r="15" spans="1:21" s="32" customFormat="1" ht="13" customHeight="1" x14ac:dyDescent="0.35">
      <c r="B15" s="9"/>
      <c r="C15" s="41" t="s">
        <v>121</v>
      </c>
      <c r="D15" s="42">
        <v>3836</v>
      </c>
      <c r="E15" s="43">
        <v>1934</v>
      </c>
      <c r="F15" s="11">
        <v>107657</v>
      </c>
      <c r="G15" s="11">
        <v>1934</v>
      </c>
      <c r="H15" s="39">
        <v>967</v>
      </c>
      <c r="I15" s="33">
        <v>0.12443582933980236</v>
      </c>
      <c r="J15" s="44">
        <v>477</v>
      </c>
      <c r="K15" s="39"/>
      <c r="L15" s="33">
        <v>3.3256578947368422E-2</v>
      </c>
      <c r="M15" s="11">
        <v>128</v>
      </c>
      <c r="N15" s="39">
        <v>128</v>
      </c>
      <c r="O15" s="11"/>
      <c r="P15" s="39"/>
      <c r="Q15" s="42"/>
      <c r="R15" s="39"/>
      <c r="S15" s="31"/>
      <c r="T15" s="10"/>
      <c r="U15" s="46"/>
    </row>
    <row r="16" spans="1:21" s="32" customFormat="1" ht="13" customHeight="1" x14ac:dyDescent="0.35">
      <c r="B16" s="9"/>
      <c r="C16" s="41" t="s">
        <v>122</v>
      </c>
      <c r="D16" s="42">
        <v>3013</v>
      </c>
      <c r="E16" s="43">
        <v>1519</v>
      </c>
      <c r="F16" s="11">
        <v>84555</v>
      </c>
      <c r="G16" s="11">
        <v>1519</v>
      </c>
      <c r="H16" s="39">
        <v>760</v>
      </c>
      <c r="I16" s="33">
        <v>7.7765706716490191E-2</v>
      </c>
      <c r="J16" s="44">
        <v>234</v>
      </c>
      <c r="K16" s="39">
        <v>158</v>
      </c>
      <c r="L16" s="33">
        <v>2.757068062827225E-2</v>
      </c>
      <c r="M16" s="11">
        <v>83</v>
      </c>
      <c r="N16" s="39">
        <v>83</v>
      </c>
      <c r="O16" s="11"/>
      <c r="P16" s="39"/>
      <c r="Q16" s="42"/>
      <c r="R16" s="39"/>
      <c r="S16" s="48"/>
      <c r="T16" s="10"/>
      <c r="U16" s="46"/>
    </row>
    <row r="17" spans="2:21" s="32" customFormat="1" ht="13" customHeight="1" x14ac:dyDescent="0.35">
      <c r="B17" s="9"/>
      <c r="C17" s="41" t="s">
        <v>123</v>
      </c>
      <c r="D17" s="42">
        <v>9761</v>
      </c>
      <c r="E17" s="43">
        <v>4922</v>
      </c>
      <c r="F17" s="11">
        <v>273984</v>
      </c>
      <c r="G17" s="11">
        <v>4922</v>
      </c>
      <c r="H17" s="39">
        <v>2461</v>
      </c>
      <c r="I17" s="33">
        <v>0.12550753433759099</v>
      </c>
      <c r="J17" s="44">
        <v>1225</v>
      </c>
      <c r="K17" s="39"/>
      <c r="L17" s="33">
        <v>3.2184873949579834E-2</v>
      </c>
      <c r="M17" s="11">
        <v>314</v>
      </c>
      <c r="N17" s="39">
        <v>314</v>
      </c>
      <c r="O17" s="11"/>
      <c r="P17" s="39"/>
      <c r="Q17" s="42"/>
      <c r="R17" s="39"/>
      <c r="S17" s="49"/>
      <c r="T17" s="50"/>
      <c r="U17" s="51"/>
    </row>
    <row r="18" spans="2:21" s="32" customFormat="1" ht="13" customHeight="1" x14ac:dyDescent="0.35">
      <c r="B18" s="9"/>
      <c r="C18" s="41" t="s">
        <v>124</v>
      </c>
      <c r="D18" s="42">
        <v>3511</v>
      </c>
      <c r="E18" s="43">
        <v>1770</v>
      </c>
      <c r="F18" s="11">
        <v>98527</v>
      </c>
      <c r="G18" s="11">
        <v>1770</v>
      </c>
      <c r="H18" s="39">
        <v>885</v>
      </c>
      <c r="I18" s="33">
        <v>0.122490251952939</v>
      </c>
      <c r="J18" s="44">
        <v>430</v>
      </c>
      <c r="K18" s="39"/>
      <c r="L18" s="33">
        <v>3.5202156334231807E-2</v>
      </c>
      <c r="M18" s="11">
        <v>124</v>
      </c>
      <c r="N18" s="39">
        <v>124</v>
      </c>
      <c r="O18" s="11"/>
      <c r="P18" s="39"/>
      <c r="Q18" s="42"/>
      <c r="R18" s="39"/>
      <c r="S18" s="31"/>
      <c r="T18" s="10"/>
      <c r="U18" s="46"/>
    </row>
    <row r="19" spans="2:21" s="32" customFormat="1" ht="13" customHeight="1" x14ac:dyDescent="0.35">
      <c r="B19" s="9"/>
      <c r="C19" s="41" t="s">
        <v>125</v>
      </c>
      <c r="D19" s="42">
        <v>1417</v>
      </c>
      <c r="E19" s="43">
        <v>715</v>
      </c>
      <c r="F19" s="11">
        <v>39801</v>
      </c>
      <c r="G19" s="11">
        <v>715</v>
      </c>
      <c r="H19" s="39">
        <v>358</v>
      </c>
      <c r="I19" s="33">
        <v>0.17882001905621583</v>
      </c>
      <c r="J19" s="44">
        <v>253</v>
      </c>
      <c r="K19" s="39"/>
      <c r="L19" s="33">
        <v>0</v>
      </c>
      <c r="M19" s="11">
        <v>0</v>
      </c>
      <c r="N19" s="39">
        <v>0</v>
      </c>
      <c r="O19" s="11"/>
      <c r="P19" s="39"/>
      <c r="Q19" s="42"/>
      <c r="R19" s="39"/>
      <c r="S19" s="31"/>
      <c r="T19" s="10"/>
      <c r="U19" s="46"/>
    </row>
    <row r="20" spans="2:21" s="32" customFormat="1" ht="13" customHeight="1" thickBot="1" x14ac:dyDescent="0.4">
      <c r="B20" s="9"/>
      <c r="C20" s="41" t="s">
        <v>126</v>
      </c>
      <c r="D20" s="42">
        <v>19</v>
      </c>
      <c r="E20" s="43">
        <v>10</v>
      </c>
      <c r="F20" s="11">
        <v>557</v>
      </c>
      <c r="G20" s="11">
        <v>10</v>
      </c>
      <c r="H20" s="39">
        <v>5</v>
      </c>
      <c r="I20" s="33">
        <v>0.17882001905621583</v>
      </c>
      <c r="J20" s="52">
        <v>3</v>
      </c>
      <c r="K20" s="39"/>
      <c r="L20" s="33">
        <v>0</v>
      </c>
      <c r="M20" s="11">
        <v>0</v>
      </c>
      <c r="N20" s="39">
        <v>0</v>
      </c>
      <c r="O20" s="11"/>
      <c r="P20" s="39"/>
      <c r="Q20" s="42"/>
      <c r="R20" s="39"/>
      <c r="S20" s="31"/>
      <c r="T20" s="10"/>
      <c r="U20" s="46"/>
    </row>
    <row r="21" spans="2:21" s="32" customFormat="1" ht="13" customHeight="1" x14ac:dyDescent="0.35">
      <c r="B21" s="9"/>
      <c r="C21" s="41" t="s">
        <v>127</v>
      </c>
      <c r="D21" s="42">
        <v>62912</v>
      </c>
      <c r="E21" s="53">
        <v>31383</v>
      </c>
      <c r="F21" s="53">
        <v>1746941</v>
      </c>
      <c r="G21" s="53">
        <v>31383</v>
      </c>
      <c r="H21" s="54">
        <v>15694</v>
      </c>
      <c r="I21" s="54"/>
      <c r="J21" s="53">
        <v>4127</v>
      </c>
      <c r="K21" s="53">
        <v>1436</v>
      </c>
      <c r="L21" s="31"/>
      <c r="M21" s="53">
        <v>1577</v>
      </c>
      <c r="N21" s="53">
        <v>1577</v>
      </c>
      <c r="O21" s="69"/>
      <c r="P21" s="53">
        <v>127</v>
      </c>
      <c r="Q21" s="53">
        <v>407</v>
      </c>
      <c r="R21" s="53">
        <v>397</v>
      </c>
      <c r="S21" s="31"/>
      <c r="T21" s="10"/>
      <c r="U21" s="46"/>
    </row>
    <row r="22" spans="2:21" s="32" customFormat="1" ht="13" customHeight="1" x14ac:dyDescent="0.35">
      <c r="B22" s="9"/>
      <c r="C22" s="41" t="s">
        <v>128</v>
      </c>
      <c r="D22" s="42"/>
      <c r="E22" s="55">
        <v>2.5920000000000001</v>
      </c>
      <c r="F22" s="55">
        <v>4.6699999999999998E-2</v>
      </c>
      <c r="G22" s="55">
        <v>9.7309999999999999</v>
      </c>
      <c r="H22" s="56">
        <v>0</v>
      </c>
      <c r="I22" s="56"/>
      <c r="J22" s="55">
        <v>9.85</v>
      </c>
      <c r="K22" s="55">
        <v>9.85</v>
      </c>
      <c r="L22" s="31"/>
      <c r="M22" s="55">
        <v>23.25</v>
      </c>
      <c r="N22" s="55">
        <v>9.85</v>
      </c>
      <c r="O22" s="55"/>
      <c r="P22" s="55">
        <v>9.85</v>
      </c>
      <c r="Q22" s="55">
        <v>4.5625</v>
      </c>
      <c r="R22" s="55">
        <v>9.85</v>
      </c>
      <c r="S22" s="31"/>
      <c r="T22" s="10"/>
      <c r="U22" s="46"/>
    </row>
    <row r="23" spans="2:21" s="32" customFormat="1" ht="13" customHeight="1" thickBot="1" x14ac:dyDescent="0.4">
      <c r="B23" s="9"/>
      <c r="C23" s="41" t="s">
        <v>129</v>
      </c>
      <c r="D23" s="41"/>
      <c r="E23" s="57">
        <v>81344.736000000004</v>
      </c>
      <c r="F23" s="57">
        <v>81582.144700000004</v>
      </c>
      <c r="G23" s="57">
        <v>305387.973</v>
      </c>
      <c r="H23" s="58">
        <v>0</v>
      </c>
      <c r="I23" s="11"/>
      <c r="J23" s="57">
        <v>40650.949999999997</v>
      </c>
      <c r="K23" s="57">
        <v>14144.6</v>
      </c>
      <c r="L23" s="31"/>
      <c r="M23" s="57">
        <v>36665.25</v>
      </c>
      <c r="N23" s="57">
        <v>15533.449999999999</v>
      </c>
      <c r="O23" s="70"/>
      <c r="P23" s="57">
        <v>1250.95</v>
      </c>
      <c r="Q23" s="57">
        <v>1856.9375</v>
      </c>
      <c r="R23" s="57">
        <v>3910.45</v>
      </c>
      <c r="S23" s="31"/>
      <c r="T23" s="10"/>
      <c r="U23" s="46"/>
    </row>
    <row r="24" spans="2:21" s="60" customFormat="1" ht="13" customHeight="1" x14ac:dyDescent="0.35">
      <c r="B24" s="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T24" s="61"/>
      <c r="U24" s="61"/>
    </row>
    <row r="25" spans="2:21" s="32" customFormat="1" ht="13" customHeight="1" x14ac:dyDescent="0.35">
      <c r="B25" s="9"/>
      <c r="C25" s="41" t="s">
        <v>130</v>
      </c>
      <c r="D25" s="41"/>
      <c r="E25" s="41"/>
      <c r="F25" s="58"/>
      <c r="G25" s="58"/>
      <c r="H25" s="58"/>
      <c r="I25" s="58"/>
      <c r="J25" s="58"/>
      <c r="K25" s="11"/>
      <c r="L25" s="58"/>
      <c r="M25" s="58"/>
      <c r="N25" s="58"/>
      <c r="O25" s="58"/>
      <c r="P25" s="58"/>
      <c r="Q25" s="58"/>
      <c r="R25" s="58"/>
      <c r="S25" s="58"/>
      <c r="T25" s="10"/>
      <c r="U25" s="46"/>
    </row>
    <row r="26" spans="2:21" s="32" customFormat="1" ht="13" customHeight="1" x14ac:dyDescent="0.35">
      <c r="B26" s="9"/>
      <c r="C26" s="10"/>
      <c r="D26" s="31"/>
      <c r="E26" s="151"/>
      <c r="F26" s="151"/>
      <c r="G26" s="151"/>
      <c r="H26" s="151"/>
      <c r="I26" s="151"/>
      <c r="J26" s="175" t="s">
        <v>86</v>
      </c>
      <c r="K26" s="175" t="s">
        <v>86</v>
      </c>
      <c r="L26" s="3" t="s">
        <v>131</v>
      </c>
      <c r="M26" s="178" t="s">
        <v>131</v>
      </c>
      <c r="N26" s="179" t="s">
        <v>131</v>
      </c>
      <c r="O26" s="178" t="s">
        <v>131</v>
      </c>
      <c r="P26" s="151"/>
      <c r="Q26" s="31"/>
      <c r="R26" s="31"/>
      <c r="S26" s="31"/>
      <c r="T26" s="10"/>
      <c r="U26" s="46"/>
    </row>
    <row r="27" spans="2:21" s="32" customFormat="1" ht="13" customHeight="1" x14ac:dyDescent="0.35">
      <c r="B27" s="9"/>
      <c r="C27" s="10"/>
      <c r="D27" s="31"/>
      <c r="E27" s="179" t="s">
        <v>98</v>
      </c>
      <c r="F27" s="146" t="s">
        <v>132</v>
      </c>
      <c r="G27" s="135" t="s">
        <v>98</v>
      </c>
      <c r="H27" s="146" t="s">
        <v>133</v>
      </c>
      <c r="I27" s="135" t="s">
        <v>98</v>
      </c>
      <c r="J27" s="3" t="s">
        <v>134</v>
      </c>
      <c r="K27" s="3" t="s">
        <v>134</v>
      </c>
      <c r="L27" s="3" t="s">
        <v>135</v>
      </c>
      <c r="M27" s="178" t="s">
        <v>135</v>
      </c>
      <c r="N27" s="179" t="s">
        <v>14</v>
      </c>
      <c r="O27" s="178" t="s">
        <v>14</v>
      </c>
      <c r="P27" s="151"/>
      <c r="Q27" s="31"/>
      <c r="R27" s="31"/>
      <c r="S27" s="31"/>
      <c r="T27" s="10"/>
      <c r="U27" s="46"/>
    </row>
    <row r="28" spans="2:21" s="32" customFormat="1" ht="13" customHeight="1" x14ac:dyDescent="0.35">
      <c r="B28" s="9"/>
      <c r="C28" s="10"/>
      <c r="D28" s="31"/>
      <c r="E28" s="147" t="s">
        <v>136</v>
      </c>
      <c r="F28" s="146" t="s">
        <v>137</v>
      </c>
      <c r="G28" s="135" t="s">
        <v>136</v>
      </c>
      <c r="H28" s="146" t="s">
        <v>138</v>
      </c>
      <c r="I28" s="135" t="s">
        <v>139</v>
      </c>
      <c r="J28" s="3" t="s">
        <v>23</v>
      </c>
      <c r="K28" s="3" t="s">
        <v>22</v>
      </c>
      <c r="L28" s="138" t="s">
        <v>140</v>
      </c>
      <c r="M28" s="131" t="s">
        <v>141</v>
      </c>
      <c r="N28" s="179" t="s">
        <v>140</v>
      </c>
      <c r="O28" s="178" t="s">
        <v>141</v>
      </c>
      <c r="P28" s="151"/>
      <c r="Q28" s="31"/>
      <c r="R28" s="31"/>
      <c r="S28" s="31"/>
      <c r="T28" s="10"/>
      <c r="U28" s="46"/>
    </row>
    <row r="29" spans="2:21" s="32" customFormat="1" ht="13" customHeight="1" x14ac:dyDescent="0.35">
      <c r="B29" s="9"/>
      <c r="C29" s="10"/>
      <c r="D29" s="31"/>
      <c r="E29" s="142" t="s">
        <v>86</v>
      </c>
      <c r="F29" s="145">
        <v>198766</v>
      </c>
      <c r="G29" s="140">
        <v>201876</v>
      </c>
      <c r="H29" s="145">
        <v>950015</v>
      </c>
      <c r="I29" s="140">
        <v>200905</v>
      </c>
      <c r="J29" s="180" t="s">
        <v>142</v>
      </c>
      <c r="K29" s="180" t="s">
        <v>142</v>
      </c>
      <c r="L29" s="180" t="s">
        <v>143</v>
      </c>
      <c r="M29" s="140" t="s">
        <v>143</v>
      </c>
      <c r="N29" s="142">
        <v>70361</v>
      </c>
      <c r="O29" s="144">
        <v>70361</v>
      </c>
      <c r="P29" s="151"/>
      <c r="Q29" s="31"/>
      <c r="R29" s="31"/>
      <c r="S29" s="31"/>
      <c r="T29" s="10"/>
      <c r="U29" s="46"/>
    </row>
    <row r="30" spans="2:21" s="32" customFormat="1" ht="13" customHeight="1" x14ac:dyDescent="0.35">
      <c r="B30" s="9"/>
      <c r="C30" s="10"/>
      <c r="D30" s="31"/>
      <c r="E30" s="147" t="s">
        <v>114</v>
      </c>
      <c r="F30" s="138">
        <v>35000</v>
      </c>
      <c r="G30" s="131">
        <v>35000</v>
      </c>
      <c r="H30" s="138">
        <v>35000</v>
      </c>
      <c r="I30" s="131">
        <v>35000</v>
      </c>
      <c r="J30" s="138">
        <v>26667</v>
      </c>
      <c r="K30" s="138">
        <v>2000000</v>
      </c>
      <c r="L30" s="138">
        <v>26338</v>
      </c>
      <c r="M30" s="131">
        <v>10244</v>
      </c>
      <c r="N30" s="147">
        <v>43662</v>
      </c>
      <c r="O30" s="131">
        <v>15000</v>
      </c>
      <c r="P30" s="151"/>
      <c r="Q30" s="31"/>
      <c r="R30" s="31"/>
      <c r="S30" s="31"/>
      <c r="T30" s="10"/>
      <c r="U30" s="46"/>
    </row>
    <row r="31" spans="2:21" s="32" customFormat="1" ht="13" customHeight="1" x14ac:dyDescent="0.35">
      <c r="B31" s="9"/>
      <c r="C31" s="10"/>
      <c r="D31" s="31"/>
      <c r="E31" s="150"/>
      <c r="F31" s="199"/>
      <c r="G31" s="200"/>
      <c r="H31" s="175"/>
      <c r="I31" s="135">
        <v>5.9676044330775786E-2</v>
      </c>
      <c r="J31" s="203"/>
      <c r="K31" s="202"/>
      <c r="L31" s="146"/>
      <c r="M31" s="135"/>
      <c r="N31" s="146">
        <v>0.11832520325203252</v>
      </c>
      <c r="O31" s="135"/>
      <c r="P31" s="151"/>
      <c r="Q31" s="31"/>
      <c r="R31" s="31"/>
      <c r="S31" s="31"/>
      <c r="T31" s="10"/>
      <c r="U31" s="46"/>
    </row>
    <row r="32" spans="2:21" s="32" customFormat="1" ht="13" customHeight="1" x14ac:dyDescent="0.35">
      <c r="B32" s="9"/>
      <c r="C32" s="10"/>
      <c r="D32" s="31"/>
      <c r="E32" s="150"/>
      <c r="F32" s="151"/>
      <c r="G32" s="152"/>
      <c r="H32" s="181"/>
      <c r="I32" s="136"/>
      <c r="J32" s="151"/>
      <c r="K32" s="151"/>
      <c r="L32" s="151"/>
      <c r="M32" s="152"/>
      <c r="N32" s="150"/>
      <c r="O32" s="152"/>
      <c r="P32" s="151"/>
      <c r="Q32" s="31"/>
      <c r="R32" s="31"/>
      <c r="S32" s="31"/>
      <c r="T32" s="10"/>
      <c r="U32" s="46"/>
    </row>
    <row r="33" spans="1:21" s="32" customFormat="1" ht="13" customHeight="1" x14ac:dyDescent="0.35">
      <c r="B33" s="9"/>
      <c r="C33" s="41" t="s">
        <v>115</v>
      </c>
      <c r="E33" s="134">
        <v>0</v>
      </c>
      <c r="F33" s="1">
        <v>0</v>
      </c>
      <c r="G33" s="154">
        <v>0</v>
      </c>
      <c r="H33" s="175"/>
      <c r="I33" s="182"/>
      <c r="J33" s="163"/>
      <c r="K33" s="163"/>
      <c r="L33" s="163"/>
      <c r="M33" s="161"/>
      <c r="N33" s="183"/>
      <c r="O33" s="161"/>
      <c r="P33" s="151"/>
      <c r="Q33" s="31"/>
      <c r="R33" s="31"/>
      <c r="S33" s="31"/>
      <c r="T33" s="10"/>
      <c r="U33" s="46"/>
    </row>
    <row r="34" spans="1:21" s="32" customFormat="1" ht="13" customHeight="1" x14ac:dyDescent="0.35">
      <c r="B34" s="9"/>
      <c r="C34" s="41" t="s">
        <v>116</v>
      </c>
      <c r="E34" s="134">
        <v>2.1127610769045031E-2</v>
      </c>
      <c r="F34" s="1">
        <v>246</v>
      </c>
      <c r="G34" s="154">
        <v>246</v>
      </c>
      <c r="H34" s="175"/>
      <c r="I34" s="182"/>
      <c r="J34" s="1">
        <v>346</v>
      </c>
      <c r="K34" s="1">
        <v>25950</v>
      </c>
      <c r="L34" s="1">
        <v>342</v>
      </c>
      <c r="M34" s="154">
        <v>133</v>
      </c>
      <c r="N34" s="184">
        <v>1377</v>
      </c>
      <c r="O34" s="154">
        <v>473</v>
      </c>
      <c r="P34" s="151"/>
      <c r="Q34" s="31"/>
      <c r="R34" s="31"/>
      <c r="S34" s="31"/>
      <c r="T34" s="10"/>
      <c r="U34" s="46"/>
    </row>
    <row r="35" spans="1:21" s="32" customFormat="1" ht="13" customHeight="1" x14ac:dyDescent="0.35">
      <c r="B35" s="9"/>
      <c r="C35" s="41" t="s">
        <v>117</v>
      </c>
      <c r="E35" s="134">
        <v>2.1127610769045031E-2</v>
      </c>
      <c r="F35" s="1">
        <v>42</v>
      </c>
      <c r="G35" s="154">
        <v>42</v>
      </c>
      <c r="H35" s="175"/>
      <c r="I35" s="182"/>
      <c r="J35" s="163"/>
      <c r="K35" s="163"/>
      <c r="L35" s="163"/>
      <c r="M35" s="161"/>
      <c r="N35" s="183"/>
      <c r="O35" s="161"/>
      <c r="P35" s="151"/>
      <c r="Q35" s="31"/>
      <c r="R35" s="31"/>
      <c r="S35" s="31"/>
      <c r="T35" s="10"/>
      <c r="U35" s="46"/>
    </row>
    <row r="36" spans="1:21" s="32" customFormat="1" ht="13" customHeight="1" x14ac:dyDescent="0.35">
      <c r="B36" s="9"/>
      <c r="C36" s="41" t="s">
        <v>118</v>
      </c>
      <c r="E36" s="134">
        <v>0</v>
      </c>
      <c r="F36" s="1">
        <v>0</v>
      </c>
      <c r="G36" s="154">
        <v>0</v>
      </c>
      <c r="H36" s="175"/>
      <c r="I36" s="182"/>
      <c r="J36" s="163"/>
      <c r="K36" s="163"/>
      <c r="L36" s="163"/>
      <c r="M36" s="161"/>
      <c r="N36" s="183"/>
      <c r="O36" s="161"/>
      <c r="P36" s="151"/>
      <c r="Q36" s="31"/>
      <c r="R36" s="31"/>
      <c r="S36" s="31"/>
      <c r="T36" s="10"/>
      <c r="U36" s="46"/>
    </row>
    <row r="37" spans="1:21" s="32" customFormat="1" ht="13" customHeight="1" x14ac:dyDescent="0.35">
      <c r="B37" s="9"/>
      <c r="C37" s="41" t="s">
        <v>119</v>
      </c>
      <c r="E37" s="134">
        <v>2.1127610769045034E-2</v>
      </c>
      <c r="F37" s="1">
        <v>391</v>
      </c>
      <c r="G37" s="154">
        <v>391</v>
      </c>
      <c r="H37" s="185">
        <v>1104</v>
      </c>
      <c r="I37" s="186">
        <v>1104</v>
      </c>
      <c r="J37" s="163"/>
      <c r="K37" s="163"/>
      <c r="L37" s="163"/>
      <c r="M37" s="161"/>
      <c r="N37" s="183"/>
      <c r="O37" s="161"/>
      <c r="P37" s="151"/>
      <c r="Q37" s="31"/>
      <c r="R37" s="31"/>
      <c r="S37" s="31"/>
      <c r="T37" s="10"/>
      <c r="U37" s="46"/>
    </row>
    <row r="38" spans="1:21" s="32" customFormat="1" ht="13" customHeight="1" x14ac:dyDescent="0.35">
      <c r="B38" s="9"/>
      <c r="C38" s="41" t="s">
        <v>120</v>
      </c>
      <c r="E38" s="134">
        <v>0</v>
      </c>
      <c r="F38" s="1">
        <v>0</v>
      </c>
      <c r="G38" s="154">
        <v>0</v>
      </c>
      <c r="H38" s="185"/>
      <c r="I38" s="186"/>
      <c r="J38" s="163"/>
      <c r="K38" s="163"/>
      <c r="L38" s="163"/>
      <c r="M38" s="161"/>
      <c r="N38" s="183"/>
      <c r="O38" s="161"/>
      <c r="P38" s="151"/>
      <c r="Q38" s="31"/>
      <c r="R38" s="31"/>
      <c r="S38" s="31"/>
      <c r="T38" s="10"/>
      <c r="U38" s="46"/>
    </row>
    <row r="39" spans="1:21" s="32" customFormat="1" ht="13" customHeight="1" x14ac:dyDescent="0.35">
      <c r="B39" s="9"/>
      <c r="C39" s="41" t="s">
        <v>121</v>
      </c>
      <c r="E39" s="134">
        <v>2.1127610769045034E-2</v>
      </c>
      <c r="F39" s="1">
        <v>81</v>
      </c>
      <c r="G39" s="154">
        <v>81</v>
      </c>
      <c r="H39" s="175"/>
      <c r="I39" s="182"/>
      <c r="J39" s="163"/>
      <c r="K39" s="163"/>
      <c r="L39" s="163"/>
      <c r="M39" s="161"/>
      <c r="N39" s="183"/>
      <c r="O39" s="161"/>
      <c r="P39" s="151"/>
      <c r="Q39" s="31"/>
      <c r="R39" s="31"/>
      <c r="S39" s="31"/>
      <c r="T39" s="10"/>
      <c r="U39" s="46"/>
    </row>
    <row r="40" spans="1:21" s="32" customFormat="1" ht="13" customHeight="1" x14ac:dyDescent="0.35">
      <c r="B40" s="9"/>
      <c r="C40" s="41" t="s">
        <v>122</v>
      </c>
      <c r="E40" s="134">
        <v>2.1127610769045031E-2</v>
      </c>
      <c r="F40" s="1">
        <v>64</v>
      </c>
      <c r="G40" s="154">
        <v>64</v>
      </c>
      <c r="H40" s="185"/>
      <c r="I40" s="186"/>
      <c r="J40" s="163"/>
      <c r="K40" s="163"/>
      <c r="L40" s="163"/>
      <c r="M40" s="161"/>
      <c r="N40" s="183"/>
      <c r="O40" s="161"/>
      <c r="P40" s="151"/>
      <c r="Q40" s="31"/>
      <c r="R40" s="31"/>
      <c r="S40" s="31"/>
      <c r="T40" s="10"/>
      <c r="U40" s="46"/>
    </row>
    <row r="41" spans="1:21" s="32" customFormat="1" ht="13" customHeight="1" x14ac:dyDescent="0.35">
      <c r="B41" s="9"/>
      <c r="C41" s="41" t="s">
        <v>123</v>
      </c>
      <c r="E41" s="134">
        <v>2.1127610769045031E-2</v>
      </c>
      <c r="F41" s="1">
        <v>206</v>
      </c>
      <c r="G41" s="154">
        <v>206</v>
      </c>
      <c r="H41" s="175"/>
      <c r="I41" s="182"/>
      <c r="J41" s="163"/>
      <c r="K41" s="163"/>
      <c r="L41" s="163"/>
      <c r="M41" s="161"/>
      <c r="N41" s="183"/>
      <c r="O41" s="161"/>
      <c r="P41" s="151"/>
      <c r="Q41" s="31"/>
      <c r="R41" s="31"/>
      <c r="S41" s="31"/>
      <c r="T41" s="10"/>
      <c r="U41" s="46"/>
    </row>
    <row r="42" spans="1:21" s="32" customFormat="1" ht="13" customHeight="1" x14ac:dyDescent="0.35">
      <c r="B42" s="9"/>
      <c r="C42" s="41" t="s">
        <v>124</v>
      </c>
      <c r="E42" s="134">
        <v>2.1127610769045031E-2</v>
      </c>
      <c r="F42" s="1">
        <v>74</v>
      </c>
      <c r="G42" s="154">
        <v>74</v>
      </c>
      <c r="H42" s="175"/>
      <c r="I42" s="182"/>
      <c r="J42" s="163"/>
      <c r="K42" s="163"/>
      <c r="L42" s="163"/>
      <c r="M42" s="161"/>
      <c r="N42" s="183"/>
      <c r="O42" s="161"/>
      <c r="P42" s="151"/>
      <c r="Q42" s="31"/>
      <c r="R42" s="31"/>
      <c r="S42" s="31"/>
      <c r="T42" s="10"/>
      <c r="U42" s="46"/>
    </row>
    <row r="43" spans="1:21" s="32" customFormat="1" ht="13" customHeight="1" x14ac:dyDescent="0.35">
      <c r="B43" s="9"/>
      <c r="C43" s="41" t="s">
        <v>125</v>
      </c>
      <c r="E43" s="134">
        <v>0</v>
      </c>
      <c r="F43" s="1">
        <v>0</v>
      </c>
      <c r="G43" s="154">
        <v>0</v>
      </c>
      <c r="H43" s="175"/>
      <c r="I43" s="182"/>
      <c r="J43" s="163"/>
      <c r="K43" s="163"/>
      <c r="L43" s="163"/>
      <c r="M43" s="161"/>
      <c r="N43" s="183"/>
      <c r="O43" s="161"/>
      <c r="P43" s="151"/>
      <c r="Q43" s="31"/>
      <c r="R43" s="31"/>
      <c r="S43" s="31"/>
      <c r="T43" s="10"/>
      <c r="U43" s="46"/>
    </row>
    <row r="44" spans="1:21" s="32" customFormat="1" ht="13" customHeight="1" thickBot="1" x14ac:dyDescent="0.4">
      <c r="B44" s="9"/>
      <c r="C44" s="41" t="s">
        <v>126</v>
      </c>
      <c r="E44" s="134">
        <v>0</v>
      </c>
      <c r="F44" s="1">
        <v>0</v>
      </c>
      <c r="G44" s="154">
        <v>0</v>
      </c>
      <c r="H44" s="187"/>
      <c r="I44" s="175"/>
      <c r="J44" s="188"/>
      <c r="K44" s="163"/>
      <c r="L44" s="163"/>
      <c r="M44" s="161"/>
      <c r="N44" s="183"/>
      <c r="O44" s="161"/>
      <c r="P44" s="151"/>
      <c r="Q44" s="31"/>
      <c r="R44" s="31"/>
      <c r="S44" s="31"/>
      <c r="T44" s="10"/>
      <c r="U44" s="46"/>
    </row>
    <row r="45" spans="1:21" s="32" customFormat="1" ht="13" customHeight="1" x14ac:dyDescent="0.35">
      <c r="B45" s="9"/>
      <c r="C45" s="41" t="s">
        <v>127</v>
      </c>
      <c r="E45" s="189"/>
      <c r="F45" s="190">
        <v>1104</v>
      </c>
      <c r="G45" s="190">
        <v>1104</v>
      </c>
      <c r="H45" s="190">
        <v>1104</v>
      </c>
      <c r="I45" s="190">
        <v>1104</v>
      </c>
      <c r="J45" s="190">
        <v>346</v>
      </c>
      <c r="K45" s="190">
        <v>25950</v>
      </c>
      <c r="L45" s="190">
        <v>342</v>
      </c>
      <c r="M45" s="1">
        <v>133</v>
      </c>
      <c r="N45" s="190">
        <v>1377</v>
      </c>
      <c r="O45" s="191">
        <v>473</v>
      </c>
      <c r="P45" s="151"/>
      <c r="Q45" s="31"/>
      <c r="R45" s="31"/>
      <c r="S45" s="31"/>
      <c r="T45" s="10"/>
      <c r="U45" s="46"/>
    </row>
    <row r="46" spans="1:21" s="32" customFormat="1" ht="13" customHeight="1" x14ac:dyDescent="0.35">
      <c r="B46" s="9"/>
      <c r="C46" s="10" t="s">
        <v>128</v>
      </c>
      <c r="E46" s="189"/>
      <c r="F46" s="194">
        <v>10.401333333333334</v>
      </c>
      <c r="G46" s="194">
        <v>9.85</v>
      </c>
      <c r="H46" s="194">
        <v>13.6875</v>
      </c>
      <c r="I46" s="194">
        <v>9.85</v>
      </c>
      <c r="J46" s="194">
        <v>4.1189976249999996</v>
      </c>
      <c r="K46" s="194">
        <v>4.2249992013888897E-2</v>
      </c>
      <c r="L46" s="194">
        <v>4.2552916666666665</v>
      </c>
      <c r="M46" s="195">
        <v>0</v>
      </c>
      <c r="N46" s="194">
        <v>4.2552916666666665</v>
      </c>
      <c r="O46" s="196">
        <v>0</v>
      </c>
      <c r="P46" s="151"/>
      <c r="Q46" s="31"/>
      <c r="R46" s="31"/>
      <c r="S46" s="31"/>
      <c r="T46" s="10"/>
      <c r="U46" s="46"/>
    </row>
    <row r="47" spans="1:21" s="32" customFormat="1" ht="13" customHeight="1" thickBot="1" x14ac:dyDescent="0.4">
      <c r="A47" s="35"/>
      <c r="B47" s="9"/>
      <c r="C47" s="41" t="s">
        <v>129</v>
      </c>
      <c r="E47" s="189"/>
      <c r="F47" s="171">
        <v>11483.072</v>
      </c>
      <c r="G47" s="171">
        <v>10874.4</v>
      </c>
      <c r="H47" s="171">
        <v>15111</v>
      </c>
      <c r="I47" s="171">
        <v>10874.4</v>
      </c>
      <c r="J47" s="171">
        <v>1425.1731782499999</v>
      </c>
      <c r="K47" s="171">
        <v>1096.3872927604168</v>
      </c>
      <c r="L47" s="171">
        <v>1455.3097499999999</v>
      </c>
      <c r="M47" s="193">
        <v>0</v>
      </c>
      <c r="N47" s="171">
        <v>5859.5366249999997</v>
      </c>
      <c r="O47" s="172">
        <v>0</v>
      </c>
      <c r="P47" s="151"/>
      <c r="Q47" s="31"/>
      <c r="R47" s="31"/>
      <c r="S47" s="31"/>
      <c r="T47" s="10"/>
      <c r="U47" s="46"/>
    </row>
    <row r="48" spans="1:21" s="60" customFormat="1" ht="13" customHeight="1" x14ac:dyDescent="0.35">
      <c r="B48" s="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R48" s="31"/>
      <c r="S48" s="71" t="s">
        <v>144</v>
      </c>
      <c r="T48" s="61"/>
      <c r="U48" s="61"/>
    </row>
    <row r="49" spans="1:21" s="32" customFormat="1" ht="13" customHeight="1" x14ac:dyDescent="0.35">
      <c r="A49" s="35"/>
      <c r="B49" s="9"/>
      <c r="C49" s="10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31"/>
      <c r="S49" s="71"/>
      <c r="T49" s="58"/>
      <c r="U49" s="58"/>
    </row>
    <row r="50" spans="1:21" s="32" customFormat="1" ht="13" customHeight="1" x14ac:dyDescent="0.35">
      <c r="B50" s="9"/>
      <c r="C50" s="10"/>
      <c r="D50" s="11"/>
      <c r="E50" s="11"/>
      <c r="F50" s="31"/>
      <c r="G50" s="11"/>
      <c r="H50" s="42"/>
      <c r="I50" s="31"/>
      <c r="J50" s="42"/>
      <c r="K50" s="42"/>
      <c r="L50" s="31"/>
      <c r="M50" s="31"/>
      <c r="N50" s="31"/>
      <c r="O50" s="31"/>
      <c r="P50" s="31"/>
      <c r="Q50" s="31"/>
      <c r="R50" s="19"/>
      <c r="S50" s="58"/>
      <c r="T50" s="10"/>
      <c r="U50" s="46"/>
    </row>
    <row r="51" spans="1:21" s="32" customFormat="1" ht="13" customHeight="1" x14ac:dyDescent="0.35">
      <c r="A51" s="35"/>
      <c r="B51" s="9"/>
      <c r="C51" s="10"/>
      <c r="D51" s="11"/>
      <c r="E51" s="11"/>
      <c r="F51" s="31"/>
      <c r="G51" s="11"/>
      <c r="H51" s="42"/>
      <c r="I51" s="31"/>
      <c r="J51" s="42"/>
      <c r="K51" s="42"/>
      <c r="L51" s="31"/>
      <c r="M51" s="31"/>
      <c r="N51" s="31"/>
      <c r="O51" s="31"/>
      <c r="P51" s="31"/>
      <c r="Q51" s="42"/>
      <c r="R51" s="12" t="s">
        <v>133</v>
      </c>
      <c r="S51" s="58">
        <v>15111</v>
      </c>
      <c r="T51" s="11"/>
      <c r="U51" s="72"/>
    </row>
    <row r="52" spans="1:21" s="32" customFormat="1" ht="13" customHeight="1" x14ac:dyDescent="0.35">
      <c r="A52" s="35"/>
      <c r="B52" s="9"/>
      <c r="C52" s="10"/>
      <c r="D52" s="11"/>
      <c r="E52" s="11"/>
      <c r="F52" s="31"/>
      <c r="G52" s="11"/>
      <c r="H52" s="42"/>
      <c r="I52" s="31"/>
      <c r="J52" s="42"/>
      <c r="K52" s="42"/>
      <c r="L52" s="31"/>
      <c r="M52" s="31"/>
      <c r="N52" s="31"/>
      <c r="O52" s="31"/>
      <c r="P52" s="31"/>
      <c r="Q52" s="42"/>
      <c r="R52" s="12" t="s">
        <v>99</v>
      </c>
      <c r="S52" s="58">
        <v>36665.25</v>
      </c>
      <c r="T52" s="11"/>
      <c r="U52" s="72"/>
    </row>
    <row r="53" spans="1:21" s="32" customFormat="1" ht="13" customHeight="1" x14ac:dyDescent="0.35">
      <c r="A53" s="35"/>
      <c r="B53" s="9"/>
      <c r="C53" s="10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12" t="s">
        <v>145</v>
      </c>
      <c r="S53" s="58">
        <v>7314.8463749999992</v>
      </c>
      <c r="T53" s="11"/>
      <c r="U53" s="72"/>
    </row>
    <row r="54" spans="1:21" s="32" customFormat="1" ht="13" customHeight="1" x14ac:dyDescent="0.35">
      <c r="A54" s="35"/>
      <c r="B54" s="9"/>
      <c r="C54" s="10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12" t="s">
        <v>134</v>
      </c>
      <c r="S54" s="58">
        <v>2521.5604710104167</v>
      </c>
      <c r="T54" s="11"/>
      <c r="U54" s="72"/>
    </row>
    <row r="55" spans="1:21" s="32" customFormat="1" ht="13" customHeight="1" x14ac:dyDescent="0.35">
      <c r="A55" s="35"/>
      <c r="B55" s="9"/>
      <c r="C55" s="10"/>
      <c r="D55" s="42"/>
      <c r="E55" s="31"/>
      <c r="F55" s="31"/>
      <c r="G55" s="42"/>
      <c r="H55" s="73"/>
      <c r="I55" s="42"/>
      <c r="J55" s="42"/>
      <c r="K55" s="42"/>
      <c r="L55" s="42"/>
      <c r="M55" s="42"/>
      <c r="N55" s="42"/>
      <c r="O55" s="42"/>
      <c r="P55" s="42"/>
      <c r="Q55" s="42"/>
      <c r="R55" s="31" t="s">
        <v>95</v>
      </c>
      <c r="S55" s="58">
        <v>162926.88070000001</v>
      </c>
      <c r="T55" s="11"/>
      <c r="U55" s="72"/>
    </row>
    <row r="56" spans="1:21" s="32" customFormat="1" ht="13" customHeight="1" x14ac:dyDescent="0.35">
      <c r="A56" s="35"/>
      <c r="B56" s="9"/>
      <c r="C56" s="10"/>
      <c r="D56" s="42"/>
      <c r="E56" s="30" t="s">
        <v>146</v>
      </c>
      <c r="F56" s="30" t="s">
        <v>146</v>
      </c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12" t="s">
        <v>98</v>
      </c>
      <c r="S56" s="74">
        <v>97239.199999999983</v>
      </c>
      <c r="T56" s="11"/>
      <c r="U56" s="72"/>
    </row>
    <row r="57" spans="1:21" s="32" customFormat="1" ht="13" customHeight="1" x14ac:dyDescent="0.35">
      <c r="A57" s="35"/>
      <c r="B57" s="9"/>
      <c r="C57" s="19"/>
      <c r="D57" s="75" t="s">
        <v>146</v>
      </c>
      <c r="E57" s="62" t="s">
        <v>147</v>
      </c>
      <c r="F57" s="30" t="s">
        <v>148</v>
      </c>
      <c r="G57" s="75" t="s">
        <v>146</v>
      </c>
      <c r="H57" s="19"/>
      <c r="I57" s="31"/>
      <c r="J57" s="19"/>
      <c r="K57" s="75" t="s">
        <v>149</v>
      </c>
      <c r="L57" s="75" t="s">
        <v>146</v>
      </c>
      <c r="M57" s="75" t="s">
        <v>150</v>
      </c>
      <c r="N57" s="11"/>
      <c r="O57" s="11"/>
      <c r="P57" s="11"/>
      <c r="Q57" s="12"/>
      <c r="R57" s="11" t="s">
        <v>132</v>
      </c>
      <c r="S57" s="58">
        <v>11483.072</v>
      </c>
      <c r="T57" s="11"/>
      <c r="U57" s="72"/>
    </row>
    <row r="58" spans="1:21" s="32" customFormat="1" ht="13" customHeight="1" x14ac:dyDescent="0.35">
      <c r="A58" s="35"/>
      <c r="B58" s="9"/>
      <c r="C58" s="19"/>
      <c r="D58" s="75" t="s">
        <v>151</v>
      </c>
      <c r="E58" s="62" t="s">
        <v>152</v>
      </c>
      <c r="F58" s="23" t="s">
        <v>152</v>
      </c>
      <c r="G58" s="75" t="s">
        <v>153</v>
      </c>
      <c r="H58" s="75" t="s">
        <v>154</v>
      </c>
      <c r="I58" s="62" t="s">
        <v>155</v>
      </c>
      <c r="J58" s="75" t="s">
        <v>156</v>
      </c>
      <c r="K58" s="75" t="s">
        <v>157</v>
      </c>
      <c r="L58" s="75" t="s">
        <v>158</v>
      </c>
      <c r="M58" s="75" t="s">
        <v>159</v>
      </c>
      <c r="N58" s="11"/>
      <c r="O58" s="11"/>
      <c r="P58" s="11"/>
      <c r="Q58" s="12"/>
      <c r="R58" s="12" t="s">
        <v>96</v>
      </c>
      <c r="S58" s="58">
        <v>305387.973</v>
      </c>
      <c r="T58" s="11"/>
      <c r="U58" s="72"/>
    </row>
    <row r="59" spans="1:21" s="32" customFormat="1" ht="13" customHeight="1" x14ac:dyDescent="0.35">
      <c r="A59" s="35"/>
      <c r="B59" s="9"/>
      <c r="C59" s="19"/>
      <c r="D59" s="75"/>
      <c r="E59" s="31"/>
      <c r="F59" s="31"/>
      <c r="G59" s="19"/>
      <c r="H59" s="19"/>
      <c r="I59" s="31"/>
      <c r="J59" s="19"/>
      <c r="K59" s="19"/>
      <c r="L59" s="19"/>
      <c r="M59" s="19"/>
      <c r="N59" s="11"/>
      <c r="O59" s="11"/>
      <c r="P59" s="11"/>
      <c r="Q59" s="12"/>
      <c r="R59" s="12" t="s">
        <v>160</v>
      </c>
      <c r="S59" s="58">
        <v>1856.9375</v>
      </c>
      <c r="T59" s="11"/>
      <c r="U59" s="72"/>
    </row>
    <row r="60" spans="1:21" s="32" customFormat="1" ht="13" customHeight="1" x14ac:dyDescent="0.35">
      <c r="A60" s="35"/>
      <c r="B60" s="9"/>
      <c r="C60" s="41" t="s">
        <v>115</v>
      </c>
      <c r="D60" s="76">
        <v>713</v>
      </c>
      <c r="E60" s="42">
        <v>360</v>
      </c>
      <c r="F60" s="42">
        <v>127</v>
      </c>
      <c r="G60" s="76">
        <v>487</v>
      </c>
      <c r="H60" s="19">
        <v>23</v>
      </c>
      <c r="I60" s="31">
        <v>45</v>
      </c>
      <c r="J60" s="42">
        <v>158</v>
      </c>
      <c r="K60" s="76">
        <v>226</v>
      </c>
      <c r="L60" s="76">
        <v>713</v>
      </c>
      <c r="M60" s="76">
        <v>0</v>
      </c>
      <c r="N60" s="77"/>
      <c r="O60" s="77"/>
      <c r="P60" s="11"/>
      <c r="Q60" s="31"/>
      <c r="R60" s="12" t="s">
        <v>146</v>
      </c>
      <c r="S60" s="74">
        <v>640506.72004601033</v>
      </c>
      <c r="T60" s="11"/>
      <c r="U60" s="72"/>
    </row>
    <row r="61" spans="1:21" s="32" customFormat="1" ht="13" customHeight="1" x14ac:dyDescent="0.35">
      <c r="A61" s="35"/>
      <c r="B61" s="9"/>
      <c r="C61" s="41" t="s">
        <v>116</v>
      </c>
      <c r="D61" s="76">
        <v>11642</v>
      </c>
      <c r="E61" s="42">
        <v>5871</v>
      </c>
      <c r="F61" s="42">
        <v>2082</v>
      </c>
      <c r="G61" s="76">
        <v>7953</v>
      </c>
      <c r="H61" s="19">
        <v>381</v>
      </c>
      <c r="I61" s="31">
        <v>733</v>
      </c>
      <c r="J61" s="42">
        <v>2575</v>
      </c>
      <c r="K61" s="76">
        <v>3689</v>
      </c>
      <c r="L61" s="76">
        <v>11642</v>
      </c>
      <c r="M61" s="76">
        <v>0</v>
      </c>
      <c r="N61" s="77"/>
      <c r="O61" s="77"/>
      <c r="P61" s="11"/>
      <c r="Q61" s="31"/>
      <c r="R61" s="31"/>
      <c r="S61" s="31"/>
      <c r="T61" s="11"/>
      <c r="U61" s="72"/>
    </row>
    <row r="62" spans="1:21" s="32" customFormat="1" ht="13" customHeight="1" x14ac:dyDescent="0.35">
      <c r="A62" s="35"/>
      <c r="B62" s="9"/>
      <c r="C62" s="41" t="s">
        <v>117</v>
      </c>
      <c r="D62" s="76">
        <v>1997</v>
      </c>
      <c r="E62" s="42">
        <v>1007</v>
      </c>
      <c r="F62" s="42">
        <v>357</v>
      </c>
      <c r="G62" s="76">
        <v>1364</v>
      </c>
      <c r="H62" s="19">
        <v>65</v>
      </c>
      <c r="I62" s="31">
        <v>126</v>
      </c>
      <c r="J62" s="42">
        <v>442</v>
      </c>
      <c r="K62" s="76">
        <v>633</v>
      </c>
      <c r="L62" s="76">
        <v>1997</v>
      </c>
      <c r="M62" s="76">
        <v>0</v>
      </c>
      <c r="N62" s="77"/>
      <c r="O62" s="77"/>
      <c r="P62" s="11"/>
      <c r="Q62" s="31"/>
      <c r="R62" s="31"/>
      <c r="S62" s="31"/>
      <c r="T62" s="11"/>
      <c r="U62" s="72"/>
    </row>
    <row r="63" spans="1:21" s="32" customFormat="1" ht="13" customHeight="1" x14ac:dyDescent="0.35">
      <c r="A63" s="35"/>
      <c r="B63" s="9"/>
      <c r="C63" s="41" t="s">
        <v>118</v>
      </c>
      <c r="D63" s="76">
        <v>2221</v>
      </c>
      <c r="E63" s="42">
        <v>1120</v>
      </c>
      <c r="F63" s="42">
        <v>397</v>
      </c>
      <c r="G63" s="76">
        <v>1517</v>
      </c>
      <c r="H63" s="19">
        <v>73</v>
      </c>
      <c r="I63" s="31">
        <v>140</v>
      </c>
      <c r="J63" s="42">
        <v>491</v>
      </c>
      <c r="K63" s="76">
        <v>704</v>
      </c>
      <c r="L63" s="76">
        <v>2221</v>
      </c>
      <c r="M63" s="76">
        <v>0</v>
      </c>
      <c r="N63" s="77"/>
      <c r="O63" s="77"/>
      <c r="P63" s="11"/>
      <c r="Q63" s="31"/>
      <c r="R63" s="31"/>
      <c r="S63" s="42"/>
      <c r="T63" s="11"/>
      <c r="U63" s="72"/>
    </row>
    <row r="64" spans="1:21" s="32" customFormat="1" ht="13" customHeight="1" x14ac:dyDescent="0.35">
      <c r="A64" s="35"/>
      <c r="B64" s="9"/>
      <c r="C64" s="41" t="s">
        <v>119</v>
      </c>
      <c r="D64" s="76">
        <v>18504</v>
      </c>
      <c r="E64" s="42">
        <v>9331</v>
      </c>
      <c r="F64" s="42">
        <v>3309</v>
      </c>
      <c r="G64" s="76">
        <v>12640</v>
      </c>
      <c r="H64" s="19">
        <v>606</v>
      </c>
      <c r="I64" s="31">
        <v>1165</v>
      </c>
      <c r="J64" s="42">
        <v>4093</v>
      </c>
      <c r="K64" s="76">
        <v>5864</v>
      </c>
      <c r="L64" s="76">
        <v>18504</v>
      </c>
      <c r="M64" s="76">
        <v>0</v>
      </c>
      <c r="N64" s="77"/>
      <c r="O64" s="77"/>
      <c r="P64" s="11"/>
      <c r="Q64" s="31"/>
      <c r="R64" s="31"/>
      <c r="S64" s="42"/>
      <c r="T64" s="11"/>
      <c r="U64" s="72"/>
    </row>
    <row r="65" spans="1:21" s="32" customFormat="1" ht="13" customHeight="1" x14ac:dyDescent="0.35">
      <c r="A65" s="35"/>
      <c r="B65" s="9"/>
      <c r="C65" s="41" t="s">
        <v>120</v>
      </c>
      <c r="D65" s="76">
        <v>6278</v>
      </c>
      <c r="E65" s="42">
        <v>3166</v>
      </c>
      <c r="F65" s="42">
        <v>1123</v>
      </c>
      <c r="G65" s="76">
        <v>4289</v>
      </c>
      <c r="H65" s="19">
        <v>206</v>
      </c>
      <c r="I65" s="31">
        <v>395</v>
      </c>
      <c r="J65" s="42">
        <v>1389</v>
      </c>
      <c r="K65" s="76">
        <v>1990</v>
      </c>
      <c r="L65" s="76">
        <v>6279</v>
      </c>
      <c r="M65" s="76">
        <v>-1</v>
      </c>
      <c r="N65" s="77"/>
      <c r="O65" s="77"/>
      <c r="P65" s="11"/>
      <c r="Q65" s="78" t="s">
        <v>161</v>
      </c>
      <c r="R65" s="79"/>
      <c r="S65" s="80"/>
      <c r="T65" s="11"/>
      <c r="U65" s="72"/>
    </row>
    <row r="66" spans="1:21" s="32" customFormat="1" ht="13" customHeight="1" x14ac:dyDescent="0.35">
      <c r="A66" s="35"/>
      <c r="B66" s="9"/>
      <c r="C66" s="41" t="s">
        <v>121</v>
      </c>
      <c r="D66" s="76">
        <v>3836</v>
      </c>
      <c r="E66" s="42">
        <v>1934</v>
      </c>
      <c r="F66" s="42">
        <v>686</v>
      </c>
      <c r="G66" s="76">
        <v>2620</v>
      </c>
      <c r="H66" s="19">
        <v>126</v>
      </c>
      <c r="I66" s="31">
        <v>242</v>
      </c>
      <c r="J66" s="42">
        <v>849</v>
      </c>
      <c r="K66" s="76">
        <v>1217</v>
      </c>
      <c r="L66" s="76">
        <v>3837</v>
      </c>
      <c r="M66" s="76">
        <v>-1</v>
      </c>
      <c r="N66" s="77"/>
      <c r="O66" s="77"/>
      <c r="P66" s="11"/>
      <c r="Q66" s="37" t="s">
        <v>162</v>
      </c>
      <c r="R66" s="10"/>
      <c r="S66" s="39"/>
      <c r="T66" s="11"/>
      <c r="U66" s="72"/>
    </row>
    <row r="67" spans="1:21" s="32" customFormat="1" ht="13" customHeight="1" x14ac:dyDescent="0.35">
      <c r="A67" s="35"/>
      <c r="B67" s="9"/>
      <c r="C67" s="41" t="s">
        <v>122</v>
      </c>
      <c r="D67" s="76">
        <v>3013</v>
      </c>
      <c r="E67" s="42">
        <v>1519</v>
      </c>
      <c r="F67" s="42">
        <v>539</v>
      </c>
      <c r="G67" s="76">
        <v>2058</v>
      </c>
      <c r="H67" s="19">
        <v>99</v>
      </c>
      <c r="I67" s="31">
        <v>190</v>
      </c>
      <c r="J67" s="42">
        <v>666</v>
      </c>
      <c r="K67" s="76">
        <v>955</v>
      </c>
      <c r="L67" s="76">
        <v>3013</v>
      </c>
      <c r="M67" s="76">
        <v>0</v>
      </c>
      <c r="N67" s="77"/>
      <c r="O67" s="77"/>
      <c r="P67" s="11"/>
      <c r="Q67" s="37"/>
      <c r="R67" s="10"/>
      <c r="S67" s="39"/>
      <c r="T67" s="11"/>
      <c r="U67" s="72"/>
    </row>
    <row r="68" spans="1:21" s="32" customFormat="1" ht="13" customHeight="1" x14ac:dyDescent="0.35">
      <c r="A68" s="35"/>
      <c r="B68" s="9"/>
      <c r="C68" s="41" t="s">
        <v>123</v>
      </c>
      <c r="D68" s="76">
        <v>9761</v>
      </c>
      <c r="E68" s="42">
        <v>4922</v>
      </c>
      <c r="F68" s="42">
        <v>1745</v>
      </c>
      <c r="G68" s="76">
        <v>6667</v>
      </c>
      <c r="H68" s="19">
        <v>320</v>
      </c>
      <c r="I68" s="31">
        <v>615</v>
      </c>
      <c r="J68" s="42">
        <v>2159</v>
      </c>
      <c r="K68" s="76">
        <v>3094</v>
      </c>
      <c r="L68" s="76">
        <v>9761</v>
      </c>
      <c r="M68" s="76">
        <v>0</v>
      </c>
      <c r="N68" s="77"/>
      <c r="O68" s="77"/>
      <c r="P68" s="11"/>
      <c r="Q68" s="37" t="s">
        <v>163</v>
      </c>
      <c r="R68" s="11">
        <v>2163</v>
      </c>
      <c r="S68" s="39"/>
      <c r="T68" s="11"/>
      <c r="U68" s="72"/>
    </row>
    <row r="69" spans="1:21" s="32" customFormat="1" ht="13" customHeight="1" x14ac:dyDescent="0.35">
      <c r="A69" s="35"/>
      <c r="B69" s="9"/>
      <c r="C69" s="41" t="s">
        <v>124</v>
      </c>
      <c r="D69" s="76">
        <v>3511</v>
      </c>
      <c r="E69" s="42">
        <v>1770</v>
      </c>
      <c r="F69" s="42">
        <v>628</v>
      </c>
      <c r="G69" s="76">
        <v>2398</v>
      </c>
      <c r="H69" s="19">
        <v>115</v>
      </c>
      <c r="I69" s="31">
        <v>221</v>
      </c>
      <c r="J69" s="42">
        <v>777</v>
      </c>
      <c r="K69" s="76">
        <v>1113</v>
      </c>
      <c r="L69" s="76">
        <v>3511</v>
      </c>
      <c r="M69" s="76">
        <v>0</v>
      </c>
      <c r="N69" s="77"/>
      <c r="O69" s="77"/>
      <c r="P69" s="11"/>
      <c r="Q69" s="37" t="s">
        <v>164</v>
      </c>
      <c r="R69" s="81">
        <v>0.51672319</v>
      </c>
      <c r="S69" s="39"/>
      <c r="T69" s="11"/>
      <c r="U69" s="72"/>
    </row>
    <row r="70" spans="1:21" s="32" customFormat="1" ht="13" customHeight="1" x14ac:dyDescent="0.35">
      <c r="A70" s="35"/>
      <c r="B70" s="9"/>
      <c r="C70" s="41" t="s">
        <v>125</v>
      </c>
      <c r="D70" s="76">
        <v>1417</v>
      </c>
      <c r="E70" s="42">
        <v>715</v>
      </c>
      <c r="F70" s="42">
        <v>253</v>
      </c>
      <c r="G70" s="76">
        <v>968</v>
      </c>
      <c r="H70" s="19">
        <v>46</v>
      </c>
      <c r="I70" s="31">
        <v>89</v>
      </c>
      <c r="J70" s="42">
        <v>313</v>
      </c>
      <c r="K70" s="76">
        <v>448</v>
      </c>
      <c r="L70" s="76">
        <v>1416</v>
      </c>
      <c r="M70" s="76">
        <v>1</v>
      </c>
      <c r="N70" s="77"/>
      <c r="O70" s="77"/>
      <c r="P70" s="11"/>
      <c r="Q70" s="82" t="s">
        <v>165</v>
      </c>
      <c r="R70" s="83">
        <v>1117.6722599699999</v>
      </c>
      <c r="S70" s="84"/>
      <c r="T70" s="11"/>
      <c r="U70" s="72"/>
    </row>
    <row r="71" spans="1:21" s="32" customFormat="1" ht="13" customHeight="1" x14ac:dyDescent="0.35">
      <c r="A71" s="35"/>
      <c r="B71" s="9"/>
      <c r="C71" s="41" t="s">
        <v>126</v>
      </c>
      <c r="D71" s="76">
        <v>19</v>
      </c>
      <c r="E71" s="42">
        <v>10</v>
      </c>
      <c r="F71" s="42">
        <v>3</v>
      </c>
      <c r="G71" s="76">
        <v>13</v>
      </c>
      <c r="H71" s="19">
        <v>1</v>
      </c>
      <c r="I71" s="31">
        <v>1</v>
      </c>
      <c r="J71" s="42">
        <v>4</v>
      </c>
      <c r="K71" s="76">
        <v>6</v>
      </c>
      <c r="L71" s="76">
        <v>19</v>
      </c>
      <c r="M71" s="76">
        <v>0</v>
      </c>
      <c r="N71" s="77"/>
      <c r="O71" s="77"/>
      <c r="P71" s="11"/>
      <c r="Q71" s="12"/>
      <c r="R71" s="12"/>
      <c r="S71" s="42"/>
      <c r="T71" s="11"/>
      <c r="U71" s="72"/>
    </row>
    <row r="72" spans="1:21" s="32" customFormat="1" ht="13" customHeight="1" x14ac:dyDescent="0.35">
      <c r="A72" s="35"/>
      <c r="B72" s="9"/>
      <c r="C72" s="41" t="s">
        <v>127</v>
      </c>
      <c r="D72" s="76">
        <v>62912</v>
      </c>
      <c r="E72" s="76">
        <v>31725</v>
      </c>
      <c r="F72" s="42">
        <v>11249</v>
      </c>
      <c r="G72" s="76">
        <v>42974</v>
      </c>
      <c r="H72" s="76">
        <v>2061</v>
      </c>
      <c r="I72" s="76">
        <v>3962</v>
      </c>
      <c r="J72" s="42">
        <v>13916</v>
      </c>
      <c r="K72" s="76">
        <v>19939</v>
      </c>
      <c r="L72" s="76">
        <v>62913</v>
      </c>
      <c r="M72" s="76">
        <v>-1</v>
      </c>
      <c r="N72" s="77"/>
      <c r="O72" s="11"/>
      <c r="P72" s="11"/>
      <c r="Q72" s="12"/>
      <c r="R72" s="12"/>
      <c r="S72" s="42"/>
      <c r="T72" s="11"/>
      <c r="U72" s="72"/>
    </row>
    <row r="73" spans="1:21" s="32" customFormat="1" ht="13" customHeight="1" x14ac:dyDescent="0.35">
      <c r="A73" s="35"/>
      <c r="B73" s="9"/>
      <c r="C73" s="19"/>
      <c r="D73" s="19"/>
      <c r="E73" s="85">
        <v>0.50427581383519837</v>
      </c>
      <c r="F73" s="85">
        <v>0.17880531536113936</v>
      </c>
      <c r="G73" s="85">
        <v>0.68308112919633779</v>
      </c>
      <c r="H73" s="85">
        <v>3.2760045778229906E-2</v>
      </c>
      <c r="I73" s="85">
        <v>6.2976856561546293E-2</v>
      </c>
      <c r="J73" s="36">
        <v>0.22119786368260427</v>
      </c>
      <c r="K73" s="85">
        <v>0.31693476602238047</v>
      </c>
      <c r="L73" s="85">
        <v>1.0000158952187181</v>
      </c>
      <c r="M73" s="85">
        <v>-1.5895218718209562E-5</v>
      </c>
      <c r="N73" s="11"/>
      <c r="O73" s="12"/>
      <c r="P73" s="11"/>
      <c r="Q73" s="12"/>
      <c r="R73" s="12"/>
      <c r="S73" s="42"/>
      <c r="T73" s="11"/>
      <c r="U73" s="72"/>
    </row>
    <row r="74" spans="1:21" s="32" customFormat="1" ht="13" customHeight="1" x14ac:dyDescent="0.35">
      <c r="A74" s="35"/>
      <c r="B74" s="9"/>
      <c r="C74" s="10"/>
      <c r="D74" s="42"/>
      <c r="E74" s="31"/>
      <c r="F74" s="31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11"/>
      <c r="U74" s="72"/>
    </row>
    <row r="75" spans="1:21" s="87" customFormat="1" ht="13" customHeight="1" x14ac:dyDescent="0.25">
      <c r="A75" s="35"/>
      <c r="B75" s="86"/>
      <c r="C75" s="10"/>
      <c r="D75" s="66"/>
      <c r="E75" s="32"/>
      <c r="F75" s="32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72"/>
      <c r="U75" s="72"/>
    </row>
    <row r="76" spans="1:21" ht="17.149999999999999" customHeight="1" x14ac:dyDescent="0.35">
      <c r="A76" s="6"/>
      <c r="B76" s="177" t="s">
        <v>166</v>
      </c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7"/>
      <c r="T76" s="88"/>
      <c r="U76" s="88"/>
    </row>
    <row r="77" spans="1:21" ht="13" customHeight="1" x14ac:dyDescent="0.35">
      <c r="B77" s="9"/>
      <c r="C77" s="9"/>
      <c r="T77" s="89"/>
      <c r="U77" s="89"/>
    </row>
    <row r="78" spans="1:21" ht="13" customHeight="1" x14ac:dyDescent="0.35">
      <c r="B78" s="9"/>
      <c r="C78" s="128"/>
      <c r="D78" s="129"/>
      <c r="E78" s="130" t="s">
        <v>95</v>
      </c>
      <c r="F78" s="130" t="s">
        <v>95</v>
      </c>
      <c r="G78" s="130" t="s">
        <v>96</v>
      </c>
      <c r="H78" s="131" t="s">
        <v>96</v>
      </c>
      <c r="I78" s="130" t="s">
        <v>97</v>
      </c>
      <c r="J78" s="132" t="s">
        <v>98</v>
      </c>
      <c r="K78" s="133" t="s">
        <v>98</v>
      </c>
      <c r="L78" s="134" t="s">
        <v>98</v>
      </c>
      <c r="M78" s="133" t="s">
        <v>99</v>
      </c>
      <c r="N78" s="135" t="s">
        <v>98</v>
      </c>
      <c r="O78" s="130"/>
      <c r="P78" s="131" t="s">
        <v>98</v>
      </c>
      <c r="Q78" s="130" t="s">
        <v>100</v>
      </c>
      <c r="R78" s="131" t="s">
        <v>98</v>
      </c>
      <c r="S78" s="19"/>
      <c r="T78" s="90"/>
      <c r="U78" s="89"/>
    </row>
    <row r="79" spans="1:21" ht="13" customHeight="1" x14ac:dyDescent="0.35">
      <c r="B79" s="9"/>
      <c r="C79" s="129"/>
      <c r="D79" s="129"/>
      <c r="E79" s="130" t="s">
        <v>23</v>
      </c>
      <c r="F79" s="130" t="s">
        <v>22</v>
      </c>
      <c r="G79" s="130" t="s">
        <v>101</v>
      </c>
      <c r="H79" s="131" t="s">
        <v>102</v>
      </c>
      <c r="I79" s="135">
        <v>0.17882001905621583</v>
      </c>
      <c r="J79" s="132" t="s">
        <v>103</v>
      </c>
      <c r="K79" s="133" t="s">
        <v>104</v>
      </c>
      <c r="L79" s="134" t="s">
        <v>105</v>
      </c>
      <c r="M79" s="133" t="s">
        <v>75</v>
      </c>
      <c r="N79" s="135" t="s">
        <v>106</v>
      </c>
      <c r="O79" s="130"/>
      <c r="P79" s="131" t="s">
        <v>107</v>
      </c>
      <c r="Q79" s="130" t="s">
        <v>108</v>
      </c>
      <c r="R79" s="131" t="s">
        <v>109</v>
      </c>
      <c r="S79" s="19"/>
      <c r="T79" s="90"/>
      <c r="U79" s="89"/>
    </row>
    <row r="80" spans="1:21" s="32" customFormat="1" ht="13" customHeight="1" x14ac:dyDescent="0.35">
      <c r="A80" s="21"/>
      <c r="B80" s="9"/>
      <c r="C80" s="137"/>
      <c r="D80" s="138" t="s">
        <v>110</v>
      </c>
      <c r="E80" s="139" t="s">
        <v>44</v>
      </c>
      <c r="F80" s="139" t="s">
        <v>44</v>
      </c>
      <c r="G80" s="139" t="s">
        <v>45</v>
      </c>
      <c r="H80" s="140" t="s">
        <v>45</v>
      </c>
      <c r="I80" s="130" t="s">
        <v>86</v>
      </c>
      <c r="J80" s="141" t="s">
        <v>111</v>
      </c>
      <c r="K80" s="131">
        <v>45538</v>
      </c>
      <c r="L80" s="142" t="s">
        <v>86</v>
      </c>
      <c r="M80" s="139">
        <v>860005</v>
      </c>
      <c r="N80" s="140">
        <v>174457</v>
      </c>
      <c r="O80" s="143"/>
      <c r="P80" s="144">
        <v>82544</v>
      </c>
      <c r="Q80" s="145">
        <v>63440</v>
      </c>
      <c r="R80" s="144">
        <v>82545</v>
      </c>
      <c r="S80" s="31"/>
      <c r="T80" s="10"/>
      <c r="U80" s="46"/>
    </row>
    <row r="81" spans="1:21" s="32" customFormat="1" ht="13" customHeight="1" x14ac:dyDescent="0.35">
      <c r="B81" s="9"/>
      <c r="C81" s="129"/>
      <c r="D81" s="146" t="s">
        <v>112</v>
      </c>
      <c r="E81" s="130">
        <v>1445102</v>
      </c>
      <c r="F81" s="130">
        <v>80441913</v>
      </c>
      <c r="G81" s="130">
        <v>1445102</v>
      </c>
      <c r="H81" s="131">
        <v>722551</v>
      </c>
      <c r="I81" s="130" t="s">
        <v>113</v>
      </c>
      <c r="J81" s="174">
        <v>153186</v>
      </c>
      <c r="K81" s="135">
        <v>3.8908780903665813E-2</v>
      </c>
      <c r="L81" s="147" t="s">
        <v>114</v>
      </c>
      <c r="M81" s="130">
        <v>50000</v>
      </c>
      <c r="N81" s="131">
        <v>50000</v>
      </c>
      <c r="O81" s="130"/>
      <c r="P81" s="131">
        <v>38974</v>
      </c>
      <c r="Q81" s="138">
        <v>30000</v>
      </c>
      <c r="R81" s="131">
        <v>29231</v>
      </c>
      <c r="S81" s="31"/>
      <c r="T81" s="10"/>
      <c r="U81" s="46"/>
    </row>
    <row r="82" spans="1:21" s="32" customFormat="1" ht="13" customHeight="1" x14ac:dyDescent="0.35">
      <c r="A82" s="35"/>
      <c r="B82" s="9"/>
      <c r="C82" s="148"/>
      <c r="D82" s="149"/>
      <c r="E82" s="133">
        <v>0.50426010731658388</v>
      </c>
      <c r="F82" s="133"/>
      <c r="G82" s="133"/>
      <c r="H82" s="135"/>
      <c r="I82" s="133"/>
      <c r="J82" s="132"/>
      <c r="K82" s="135">
        <v>8.903517587939698E-2</v>
      </c>
      <c r="L82" s="198"/>
      <c r="M82" s="199"/>
      <c r="N82" s="200"/>
      <c r="O82" s="201"/>
      <c r="P82" s="135">
        <v>0.17882001905621583</v>
      </c>
      <c r="Q82" s="202"/>
      <c r="R82" s="135">
        <v>0.17882001905621583</v>
      </c>
      <c r="S82" s="31"/>
      <c r="T82" s="10"/>
      <c r="U82" s="46"/>
    </row>
    <row r="83" spans="1:21" s="32" customFormat="1" ht="13" customHeight="1" x14ac:dyDescent="0.35">
      <c r="B83" s="9"/>
      <c r="C83" s="129"/>
      <c r="D83" s="129"/>
      <c r="E83" s="129"/>
      <c r="F83" s="153"/>
      <c r="G83" s="153"/>
      <c r="H83" s="154"/>
      <c r="I83" s="153"/>
      <c r="J83" s="155"/>
      <c r="K83" s="135">
        <v>5.2356020942408377E-2</v>
      </c>
      <c r="L83" s="198"/>
      <c r="M83" s="199"/>
      <c r="N83" s="200"/>
      <c r="O83" s="153"/>
      <c r="P83" s="154"/>
      <c r="Q83" s="199"/>
      <c r="R83" s="200"/>
      <c r="S83" s="31"/>
      <c r="T83" s="10"/>
      <c r="U83" s="46"/>
    </row>
    <row r="84" spans="1:21" s="32" customFormat="1" ht="13" customHeight="1" x14ac:dyDescent="0.35">
      <c r="B84" s="9"/>
      <c r="C84" s="156" t="s">
        <v>115</v>
      </c>
      <c r="D84" s="1">
        <v>713</v>
      </c>
      <c r="E84" s="43">
        <v>360</v>
      </c>
      <c r="F84" s="153">
        <v>20039</v>
      </c>
      <c r="G84" s="153">
        <v>360</v>
      </c>
      <c r="H84" s="154">
        <v>180</v>
      </c>
      <c r="I84" s="146">
        <v>0</v>
      </c>
      <c r="J84" s="44">
        <v>0</v>
      </c>
      <c r="K84" s="154"/>
      <c r="L84" s="146">
        <v>0</v>
      </c>
      <c r="M84" s="158">
        <v>0</v>
      </c>
      <c r="N84" s="159">
        <v>0</v>
      </c>
      <c r="O84" s="160"/>
      <c r="P84" s="154">
        <v>127</v>
      </c>
      <c r="Q84" s="153"/>
      <c r="R84" s="161"/>
      <c r="S84" s="31"/>
      <c r="T84" s="10"/>
      <c r="U84" s="46"/>
    </row>
    <row r="85" spans="1:21" s="32" customFormat="1" ht="13" customHeight="1" x14ac:dyDescent="0.35">
      <c r="B85" s="9"/>
      <c r="C85" s="156" t="s">
        <v>116</v>
      </c>
      <c r="D85" s="1">
        <v>11642</v>
      </c>
      <c r="E85" s="43">
        <v>5529</v>
      </c>
      <c r="F85" s="153">
        <v>307773</v>
      </c>
      <c r="G85" s="153">
        <v>5529</v>
      </c>
      <c r="H85" s="154">
        <v>2765</v>
      </c>
      <c r="I85" s="146">
        <v>2.9963410997197921E-2</v>
      </c>
      <c r="J85" s="44">
        <v>350</v>
      </c>
      <c r="K85" s="154"/>
      <c r="L85" s="146">
        <v>9.40379403794038E-3</v>
      </c>
      <c r="M85" s="158">
        <v>109</v>
      </c>
      <c r="N85" s="159">
        <v>109</v>
      </c>
      <c r="O85" s="153"/>
      <c r="P85" s="154"/>
      <c r="Q85" s="153"/>
      <c r="R85" s="161"/>
      <c r="S85" s="31"/>
      <c r="T85" s="10"/>
      <c r="U85" s="46"/>
    </row>
    <row r="86" spans="1:21" s="32" customFormat="1" ht="13" customHeight="1" x14ac:dyDescent="0.35">
      <c r="B86" s="9"/>
      <c r="C86" s="156" t="s">
        <v>117</v>
      </c>
      <c r="D86" s="1">
        <v>1997</v>
      </c>
      <c r="E86" s="43">
        <v>1007</v>
      </c>
      <c r="F86" s="153">
        <v>56055</v>
      </c>
      <c r="G86" s="153">
        <v>1007</v>
      </c>
      <c r="H86" s="154">
        <v>504</v>
      </c>
      <c r="I86" s="146">
        <v>0.12560710023029875</v>
      </c>
      <c r="J86" s="44">
        <v>251</v>
      </c>
      <c r="K86" s="154"/>
      <c r="L86" s="146">
        <v>3.2085308056872035E-2</v>
      </c>
      <c r="M86" s="158">
        <v>64</v>
      </c>
      <c r="N86" s="159">
        <v>64</v>
      </c>
      <c r="O86" s="153"/>
      <c r="P86" s="154"/>
      <c r="Q86" s="153"/>
      <c r="R86" s="161"/>
      <c r="S86" s="31"/>
      <c r="T86" s="10"/>
      <c r="U86" s="46"/>
    </row>
    <row r="87" spans="1:21" s="32" customFormat="1" ht="13" customHeight="1" x14ac:dyDescent="0.35">
      <c r="B87" s="9"/>
      <c r="C87" s="156" t="s">
        <v>118</v>
      </c>
      <c r="D87" s="1">
        <v>2221</v>
      </c>
      <c r="E87" s="43">
        <v>1120</v>
      </c>
      <c r="F87" s="153">
        <v>62345</v>
      </c>
      <c r="G87" s="153">
        <v>1120</v>
      </c>
      <c r="H87" s="154">
        <v>560</v>
      </c>
      <c r="I87" s="146">
        <v>0</v>
      </c>
      <c r="J87" s="44">
        <v>0</v>
      </c>
      <c r="K87" s="154"/>
      <c r="L87" s="146">
        <v>0</v>
      </c>
      <c r="M87" s="158">
        <v>0</v>
      </c>
      <c r="N87" s="159">
        <v>0</v>
      </c>
      <c r="O87" s="153"/>
      <c r="P87" s="162"/>
      <c r="Q87" s="153">
        <v>407</v>
      </c>
      <c r="R87" s="161">
        <v>397</v>
      </c>
      <c r="S87" s="31"/>
      <c r="T87" s="10"/>
      <c r="U87" s="46"/>
    </row>
    <row r="88" spans="1:21" s="32" customFormat="1" ht="13" customHeight="1" x14ac:dyDescent="0.35">
      <c r="B88" s="9"/>
      <c r="C88" s="156" t="s">
        <v>119</v>
      </c>
      <c r="D88" s="1">
        <v>18504</v>
      </c>
      <c r="E88" s="43">
        <v>9331</v>
      </c>
      <c r="F88" s="153">
        <v>519412</v>
      </c>
      <c r="G88" s="153">
        <v>9331</v>
      </c>
      <c r="H88" s="154">
        <v>4666</v>
      </c>
      <c r="I88" s="146">
        <v>2.8128895925704479E-2</v>
      </c>
      <c r="J88" s="44">
        <v>521</v>
      </c>
      <c r="K88" s="159">
        <v>720</v>
      </c>
      <c r="L88" s="146">
        <v>3.0978687127024722E-2</v>
      </c>
      <c r="M88" s="158">
        <v>573</v>
      </c>
      <c r="N88" s="159">
        <v>573</v>
      </c>
      <c r="O88" s="153"/>
      <c r="P88" s="162"/>
      <c r="Q88" s="163"/>
      <c r="R88" s="161"/>
      <c r="S88" s="31"/>
      <c r="T88" s="10"/>
      <c r="U88" s="46"/>
    </row>
    <row r="89" spans="1:21" s="32" customFormat="1" ht="13" customHeight="1" x14ac:dyDescent="0.35">
      <c r="B89" s="9"/>
      <c r="C89" s="156" t="s">
        <v>120</v>
      </c>
      <c r="D89" s="1">
        <v>6278</v>
      </c>
      <c r="E89" s="43">
        <v>3166</v>
      </c>
      <c r="F89" s="153">
        <v>176236</v>
      </c>
      <c r="G89" s="153">
        <v>3166</v>
      </c>
      <c r="H89" s="154">
        <v>1583</v>
      </c>
      <c r="I89" s="146">
        <v>6.0754692423050011E-2</v>
      </c>
      <c r="J89" s="44">
        <v>383</v>
      </c>
      <c r="K89" s="159">
        <v>558</v>
      </c>
      <c r="L89" s="146">
        <v>2.9030150753768844E-2</v>
      </c>
      <c r="M89" s="158">
        <v>182</v>
      </c>
      <c r="N89" s="159">
        <v>182</v>
      </c>
      <c r="O89" s="153"/>
      <c r="P89" s="162"/>
      <c r="Q89" s="163"/>
      <c r="R89" s="161"/>
      <c r="S89" s="31"/>
      <c r="T89" s="10"/>
      <c r="U89" s="46"/>
    </row>
    <row r="90" spans="1:21" s="32" customFormat="1" ht="13" customHeight="1" x14ac:dyDescent="0.35">
      <c r="B90" s="9"/>
      <c r="C90" s="156" t="s">
        <v>121</v>
      </c>
      <c r="D90" s="1">
        <v>3836</v>
      </c>
      <c r="E90" s="43">
        <v>1934</v>
      </c>
      <c r="F90" s="153">
        <v>107657</v>
      </c>
      <c r="G90" s="153">
        <v>1934</v>
      </c>
      <c r="H90" s="154">
        <v>967</v>
      </c>
      <c r="I90" s="146">
        <v>0.12443582933980236</v>
      </c>
      <c r="J90" s="44">
        <v>477</v>
      </c>
      <c r="K90" s="154"/>
      <c r="L90" s="146">
        <v>3.3256578947368422E-2</v>
      </c>
      <c r="M90" s="158">
        <v>128</v>
      </c>
      <c r="N90" s="159">
        <v>128</v>
      </c>
      <c r="O90" s="153"/>
      <c r="P90" s="162"/>
      <c r="Q90" s="163"/>
      <c r="R90" s="161"/>
      <c r="S90" s="31"/>
      <c r="T90" s="10"/>
      <c r="U90" s="46"/>
    </row>
    <row r="91" spans="1:21" s="32" customFormat="1" ht="13" customHeight="1" x14ac:dyDescent="0.35">
      <c r="B91" s="9"/>
      <c r="C91" s="156" t="s">
        <v>122</v>
      </c>
      <c r="D91" s="1">
        <v>3013</v>
      </c>
      <c r="E91" s="43">
        <v>1519</v>
      </c>
      <c r="F91" s="153">
        <v>84555</v>
      </c>
      <c r="G91" s="153">
        <v>1519</v>
      </c>
      <c r="H91" s="154">
        <v>760</v>
      </c>
      <c r="I91" s="146">
        <v>7.7765706716490191E-2</v>
      </c>
      <c r="J91" s="44">
        <v>234</v>
      </c>
      <c r="K91" s="159">
        <v>158</v>
      </c>
      <c r="L91" s="146">
        <v>2.757068062827225E-2</v>
      </c>
      <c r="M91" s="158">
        <v>83</v>
      </c>
      <c r="N91" s="159">
        <v>83</v>
      </c>
      <c r="O91" s="153"/>
      <c r="P91" s="162"/>
      <c r="Q91" s="163"/>
      <c r="R91" s="161"/>
      <c r="S91" s="48"/>
      <c r="T91" s="10"/>
      <c r="U91" s="46"/>
    </row>
    <row r="92" spans="1:21" s="32" customFormat="1" ht="13" customHeight="1" x14ac:dyDescent="0.35">
      <c r="B92" s="9"/>
      <c r="C92" s="156" t="s">
        <v>123</v>
      </c>
      <c r="D92" s="1">
        <v>9761</v>
      </c>
      <c r="E92" s="43">
        <v>4922</v>
      </c>
      <c r="F92" s="153">
        <v>273984</v>
      </c>
      <c r="G92" s="153">
        <v>4922</v>
      </c>
      <c r="H92" s="154">
        <v>2461</v>
      </c>
      <c r="I92" s="146">
        <v>0.12550753433759099</v>
      </c>
      <c r="J92" s="44">
        <v>1225</v>
      </c>
      <c r="K92" s="154"/>
      <c r="L92" s="146">
        <v>3.2184873949579834E-2</v>
      </c>
      <c r="M92" s="158">
        <v>314</v>
      </c>
      <c r="N92" s="159">
        <v>314</v>
      </c>
      <c r="O92" s="153"/>
      <c r="P92" s="162"/>
      <c r="Q92" s="163"/>
      <c r="R92" s="161"/>
      <c r="S92" s="49"/>
      <c r="T92" s="50"/>
      <c r="U92" s="51"/>
    </row>
    <row r="93" spans="1:21" s="32" customFormat="1" ht="13" customHeight="1" x14ac:dyDescent="0.35">
      <c r="B93" s="9"/>
      <c r="C93" s="156" t="s">
        <v>124</v>
      </c>
      <c r="D93" s="1">
        <v>3511</v>
      </c>
      <c r="E93" s="43">
        <v>1770</v>
      </c>
      <c r="F93" s="153">
        <v>98527</v>
      </c>
      <c r="G93" s="153">
        <v>1770</v>
      </c>
      <c r="H93" s="154">
        <v>885</v>
      </c>
      <c r="I93" s="146">
        <v>0.122490251952939</v>
      </c>
      <c r="J93" s="44">
        <v>430</v>
      </c>
      <c r="K93" s="154"/>
      <c r="L93" s="146">
        <v>3.5202156334231807E-2</v>
      </c>
      <c r="M93" s="158">
        <v>124</v>
      </c>
      <c r="N93" s="159">
        <v>124</v>
      </c>
      <c r="O93" s="153"/>
      <c r="P93" s="162"/>
      <c r="Q93" s="163"/>
      <c r="R93" s="161"/>
      <c r="S93" s="31"/>
      <c r="T93" s="10"/>
      <c r="U93" s="46"/>
    </row>
    <row r="94" spans="1:21" s="32" customFormat="1" ht="13" customHeight="1" x14ac:dyDescent="0.35">
      <c r="B94" s="9"/>
      <c r="C94" s="156" t="s">
        <v>125</v>
      </c>
      <c r="D94" s="1">
        <v>1417</v>
      </c>
      <c r="E94" s="43">
        <v>715</v>
      </c>
      <c r="F94" s="153">
        <v>39801</v>
      </c>
      <c r="G94" s="153">
        <v>715</v>
      </c>
      <c r="H94" s="154">
        <v>358</v>
      </c>
      <c r="I94" s="146">
        <v>0.17882001905621583</v>
      </c>
      <c r="J94" s="44">
        <v>253</v>
      </c>
      <c r="K94" s="154"/>
      <c r="L94" s="146">
        <v>0</v>
      </c>
      <c r="M94" s="158">
        <v>0</v>
      </c>
      <c r="N94" s="159">
        <v>0</v>
      </c>
      <c r="O94" s="153"/>
      <c r="P94" s="162"/>
      <c r="Q94" s="163"/>
      <c r="R94" s="161"/>
      <c r="S94" s="31"/>
      <c r="T94" s="10"/>
      <c r="U94" s="46"/>
    </row>
    <row r="95" spans="1:21" s="32" customFormat="1" ht="13" customHeight="1" thickBot="1" x14ac:dyDescent="0.4">
      <c r="B95" s="9"/>
      <c r="C95" s="156" t="s">
        <v>126</v>
      </c>
      <c r="D95" s="1">
        <v>19</v>
      </c>
      <c r="E95" s="43">
        <v>10</v>
      </c>
      <c r="F95" s="153">
        <v>557</v>
      </c>
      <c r="G95" s="153">
        <v>10</v>
      </c>
      <c r="H95" s="154">
        <v>5</v>
      </c>
      <c r="I95" s="146">
        <v>0.17882001905621583</v>
      </c>
      <c r="J95" s="52">
        <v>3</v>
      </c>
      <c r="K95" s="154"/>
      <c r="L95" s="146">
        <v>0</v>
      </c>
      <c r="M95" s="158">
        <v>0</v>
      </c>
      <c r="N95" s="159">
        <v>0</v>
      </c>
      <c r="O95" s="153"/>
      <c r="P95" s="154"/>
      <c r="Q95" s="163"/>
      <c r="R95" s="161"/>
      <c r="S95" s="31"/>
      <c r="T95" s="10"/>
      <c r="U95" s="46"/>
    </row>
    <row r="96" spans="1:21" s="32" customFormat="1" ht="13" customHeight="1" x14ac:dyDescent="0.35">
      <c r="B96" s="9"/>
      <c r="C96" s="156" t="s">
        <v>127</v>
      </c>
      <c r="D96" s="1">
        <v>62912</v>
      </c>
      <c r="E96" s="164">
        <v>31383</v>
      </c>
      <c r="F96" s="164">
        <v>1746941</v>
      </c>
      <c r="G96" s="164">
        <v>31383</v>
      </c>
      <c r="H96" s="165">
        <v>15694</v>
      </c>
      <c r="I96" s="166"/>
      <c r="J96" s="164">
        <v>4127</v>
      </c>
      <c r="K96" s="164">
        <v>1436</v>
      </c>
      <c r="L96" s="151"/>
      <c r="M96" s="164">
        <v>1577</v>
      </c>
      <c r="N96" s="164">
        <v>1577</v>
      </c>
      <c r="O96" s="167"/>
      <c r="P96" s="164">
        <v>127</v>
      </c>
      <c r="Q96" s="164">
        <v>407</v>
      </c>
      <c r="R96" s="164">
        <v>397</v>
      </c>
      <c r="S96" s="31"/>
      <c r="T96" s="10"/>
      <c r="U96" s="46"/>
    </row>
    <row r="97" spans="2:21" s="32" customFormat="1" ht="13" customHeight="1" x14ac:dyDescent="0.35">
      <c r="B97" s="9"/>
      <c r="C97" s="156" t="s">
        <v>128</v>
      </c>
      <c r="D97" s="157"/>
      <c r="E97" s="168">
        <v>2.5920000000000001</v>
      </c>
      <c r="F97" s="168">
        <v>4.6699999999999998E-2</v>
      </c>
      <c r="G97" s="168">
        <v>9.7309999999999999</v>
      </c>
      <c r="H97" s="169">
        <v>0</v>
      </c>
      <c r="I97" s="170"/>
      <c r="J97" s="168">
        <v>9.85</v>
      </c>
      <c r="K97" s="168">
        <v>9.85</v>
      </c>
      <c r="L97" s="151"/>
      <c r="M97" s="168">
        <v>23.25</v>
      </c>
      <c r="N97" s="168">
        <v>9.85</v>
      </c>
      <c r="O97" s="168"/>
      <c r="P97" s="168">
        <v>9.85</v>
      </c>
      <c r="Q97" s="168">
        <v>4.5625</v>
      </c>
      <c r="R97" s="168">
        <v>9.85</v>
      </c>
      <c r="S97" s="31"/>
      <c r="T97" s="10"/>
      <c r="U97" s="46"/>
    </row>
    <row r="98" spans="2:21" s="32" customFormat="1" ht="13" customHeight="1" thickBot="1" x14ac:dyDescent="0.4">
      <c r="B98" s="9"/>
      <c r="C98" s="156" t="s">
        <v>129</v>
      </c>
      <c r="D98" s="156"/>
      <c r="E98" s="171">
        <v>81344.736000000004</v>
      </c>
      <c r="F98" s="171">
        <v>81582.144700000004</v>
      </c>
      <c r="G98" s="171">
        <v>305387.973</v>
      </c>
      <c r="H98" s="172">
        <v>0</v>
      </c>
      <c r="I98" s="153"/>
      <c r="J98" s="171">
        <v>40650.949999999997</v>
      </c>
      <c r="K98" s="171">
        <v>14144.6</v>
      </c>
      <c r="L98" s="151"/>
      <c r="M98" s="171">
        <v>36665.25</v>
      </c>
      <c r="N98" s="171">
        <v>15533.449999999999</v>
      </c>
      <c r="O98" s="173"/>
      <c r="P98" s="171">
        <v>1250.95</v>
      </c>
      <c r="Q98" s="171">
        <v>1856.9375</v>
      </c>
      <c r="R98" s="171">
        <v>3910.45</v>
      </c>
      <c r="S98" s="31"/>
      <c r="T98" s="10"/>
      <c r="U98" s="46"/>
    </row>
    <row r="99" spans="2:21" s="60" customFormat="1" ht="13" customHeight="1" x14ac:dyDescent="0.35">
      <c r="B99" s="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T99" s="61"/>
      <c r="U99" s="61"/>
    </row>
    <row r="100" spans="2:21" s="32" customFormat="1" ht="13" customHeight="1" x14ac:dyDescent="0.35">
      <c r="B100" s="9"/>
      <c r="C100" s="41" t="s">
        <v>130</v>
      </c>
      <c r="D100" s="41"/>
      <c r="E100" s="41"/>
      <c r="F100" s="58"/>
      <c r="G100" s="58"/>
      <c r="H100" s="58"/>
      <c r="I100" s="58"/>
      <c r="J100" s="58"/>
      <c r="K100" s="11"/>
      <c r="L100" s="58"/>
      <c r="M100" s="58"/>
      <c r="N100" s="58"/>
      <c r="O100" s="58"/>
      <c r="P100" s="58"/>
      <c r="Q100" s="58"/>
      <c r="R100" s="58"/>
      <c r="S100" s="58"/>
      <c r="T100" s="10"/>
      <c r="U100" s="46"/>
    </row>
    <row r="101" spans="2:21" s="32" customFormat="1" ht="13" customHeight="1" x14ac:dyDescent="0.35">
      <c r="B101" s="9"/>
      <c r="C101" s="10"/>
      <c r="D101" s="31"/>
      <c r="E101" s="151"/>
      <c r="F101" s="151"/>
      <c r="G101" s="151"/>
      <c r="H101" s="151"/>
      <c r="I101" s="151"/>
      <c r="J101" s="175" t="s">
        <v>86</v>
      </c>
      <c r="K101" s="175" t="s">
        <v>86</v>
      </c>
      <c r="L101" s="3" t="s">
        <v>131</v>
      </c>
      <c r="M101" s="178" t="s">
        <v>131</v>
      </c>
      <c r="N101" s="179" t="s">
        <v>131</v>
      </c>
      <c r="O101" s="178" t="s">
        <v>131</v>
      </c>
      <c r="P101" s="151"/>
      <c r="Q101" s="31"/>
      <c r="R101" s="31"/>
      <c r="S101" s="31"/>
      <c r="T101" s="10"/>
      <c r="U101" s="46"/>
    </row>
    <row r="102" spans="2:21" s="32" customFormat="1" ht="13" customHeight="1" x14ac:dyDescent="0.35">
      <c r="B102" s="9"/>
      <c r="C102" s="10"/>
      <c r="D102" s="31"/>
      <c r="E102" s="179" t="s">
        <v>98</v>
      </c>
      <c r="F102" s="146" t="s">
        <v>132</v>
      </c>
      <c r="G102" s="135" t="s">
        <v>98</v>
      </c>
      <c r="H102" s="146" t="s">
        <v>133</v>
      </c>
      <c r="I102" s="135" t="s">
        <v>98</v>
      </c>
      <c r="J102" s="3" t="s">
        <v>134</v>
      </c>
      <c r="K102" s="3" t="s">
        <v>134</v>
      </c>
      <c r="L102" s="3" t="s">
        <v>135</v>
      </c>
      <c r="M102" s="178" t="s">
        <v>135</v>
      </c>
      <c r="N102" s="179" t="s">
        <v>14</v>
      </c>
      <c r="O102" s="178" t="s">
        <v>14</v>
      </c>
      <c r="P102" s="151"/>
      <c r="Q102" s="31"/>
      <c r="R102" s="31"/>
      <c r="S102" s="31"/>
      <c r="T102" s="10"/>
      <c r="U102" s="46"/>
    </row>
    <row r="103" spans="2:21" s="32" customFormat="1" ht="13" customHeight="1" x14ac:dyDescent="0.35">
      <c r="B103" s="9"/>
      <c r="C103" s="10"/>
      <c r="D103" s="31"/>
      <c r="E103" s="147" t="s">
        <v>136</v>
      </c>
      <c r="F103" s="146" t="s">
        <v>137</v>
      </c>
      <c r="G103" s="135" t="s">
        <v>136</v>
      </c>
      <c r="H103" s="146" t="s">
        <v>138</v>
      </c>
      <c r="I103" s="135" t="s">
        <v>139</v>
      </c>
      <c r="J103" s="3" t="s">
        <v>23</v>
      </c>
      <c r="K103" s="3" t="s">
        <v>22</v>
      </c>
      <c r="L103" s="138" t="s">
        <v>140</v>
      </c>
      <c r="M103" s="131" t="s">
        <v>141</v>
      </c>
      <c r="N103" s="179" t="s">
        <v>140</v>
      </c>
      <c r="O103" s="178" t="s">
        <v>141</v>
      </c>
      <c r="P103" s="151"/>
      <c r="Q103" s="31"/>
      <c r="R103" s="31"/>
      <c r="S103" s="31"/>
      <c r="T103" s="10"/>
      <c r="U103" s="46"/>
    </row>
    <row r="104" spans="2:21" s="32" customFormat="1" ht="13" customHeight="1" x14ac:dyDescent="0.35">
      <c r="B104" s="9"/>
      <c r="C104" s="10"/>
      <c r="D104" s="31"/>
      <c r="E104" s="142" t="s">
        <v>86</v>
      </c>
      <c r="F104" s="145">
        <v>198766</v>
      </c>
      <c r="G104" s="140">
        <v>201876</v>
      </c>
      <c r="H104" s="145">
        <v>950015</v>
      </c>
      <c r="I104" s="140">
        <v>200905</v>
      </c>
      <c r="J104" s="180" t="s">
        <v>142</v>
      </c>
      <c r="K104" s="180" t="s">
        <v>142</v>
      </c>
      <c r="L104" s="180" t="s">
        <v>143</v>
      </c>
      <c r="M104" s="140" t="s">
        <v>143</v>
      </c>
      <c r="N104" s="142">
        <v>70361</v>
      </c>
      <c r="O104" s="144">
        <v>70361</v>
      </c>
      <c r="P104" s="151"/>
      <c r="Q104" s="31"/>
      <c r="R104" s="31"/>
      <c r="S104" s="31"/>
      <c r="T104" s="10"/>
      <c r="U104" s="46"/>
    </row>
    <row r="105" spans="2:21" s="32" customFormat="1" ht="13" customHeight="1" x14ac:dyDescent="0.35">
      <c r="B105" s="9"/>
      <c r="C105" s="10"/>
      <c r="D105" s="31"/>
      <c r="E105" s="147" t="s">
        <v>114</v>
      </c>
      <c r="F105" s="138">
        <v>35000</v>
      </c>
      <c r="G105" s="131">
        <v>35000</v>
      </c>
      <c r="H105" s="138">
        <v>35000</v>
      </c>
      <c r="I105" s="131">
        <v>35000</v>
      </c>
      <c r="J105" s="138">
        <v>26667</v>
      </c>
      <c r="K105" s="138">
        <v>2000000</v>
      </c>
      <c r="L105" s="138">
        <v>26338</v>
      </c>
      <c r="M105" s="131">
        <v>10244</v>
      </c>
      <c r="N105" s="147">
        <v>43662</v>
      </c>
      <c r="O105" s="131">
        <v>15000</v>
      </c>
      <c r="P105" s="151"/>
      <c r="Q105" s="31"/>
      <c r="R105" s="31"/>
      <c r="S105" s="31"/>
      <c r="T105" s="10"/>
      <c r="U105" s="46"/>
    </row>
    <row r="106" spans="2:21" s="32" customFormat="1" ht="13" customHeight="1" x14ac:dyDescent="0.35">
      <c r="B106" s="9"/>
      <c r="C106" s="10"/>
      <c r="D106" s="31"/>
      <c r="E106" s="150"/>
      <c r="F106" s="151"/>
      <c r="G106" s="152"/>
      <c r="H106" s="175"/>
      <c r="I106" s="135">
        <v>5.9676044330775786E-2</v>
      </c>
      <c r="J106" s="203"/>
      <c r="K106" s="202"/>
      <c r="L106" s="146"/>
      <c r="M106" s="135"/>
      <c r="N106" s="146">
        <v>0.11832520325203252</v>
      </c>
      <c r="O106" s="136"/>
      <c r="P106" s="151"/>
      <c r="Q106" s="31"/>
      <c r="R106" s="31"/>
      <c r="S106" s="31"/>
      <c r="T106" s="10"/>
      <c r="U106" s="46"/>
    </row>
    <row r="107" spans="2:21" s="32" customFormat="1" ht="13" customHeight="1" x14ac:dyDescent="0.35">
      <c r="B107" s="9"/>
      <c r="C107" s="10"/>
      <c r="D107" s="31"/>
      <c r="E107" s="150"/>
      <c r="F107" s="151"/>
      <c r="G107" s="152"/>
      <c r="H107" s="181"/>
      <c r="I107" s="136"/>
      <c r="J107" s="151"/>
      <c r="K107" s="151"/>
      <c r="L107" s="151"/>
      <c r="M107" s="152"/>
      <c r="N107" s="150"/>
      <c r="O107" s="152"/>
      <c r="P107" s="151"/>
      <c r="Q107" s="31"/>
      <c r="R107" s="31"/>
      <c r="S107" s="31"/>
      <c r="T107" s="10"/>
      <c r="U107" s="46"/>
    </row>
    <row r="108" spans="2:21" s="32" customFormat="1" ht="13" customHeight="1" x14ac:dyDescent="0.35">
      <c r="B108" s="9"/>
      <c r="C108" s="41" t="s">
        <v>115</v>
      </c>
      <c r="E108" s="134">
        <v>0</v>
      </c>
      <c r="F108" s="1">
        <v>0</v>
      </c>
      <c r="G108" s="154">
        <v>0</v>
      </c>
      <c r="H108" s="175"/>
      <c r="I108" s="182"/>
      <c r="J108" s="163"/>
      <c r="K108" s="163"/>
      <c r="L108" s="163"/>
      <c r="M108" s="161"/>
      <c r="N108" s="183"/>
      <c r="O108" s="161"/>
      <c r="P108" s="151"/>
      <c r="Q108" s="31"/>
      <c r="R108" s="31"/>
      <c r="S108" s="31"/>
      <c r="T108" s="10"/>
      <c r="U108" s="46"/>
    </row>
    <row r="109" spans="2:21" s="32" customFormat="1" ht="13" customHeight="1" x14ac:dyDescent="0.35">
      <c r="B109" s="9"/>
      <c r="C109" s="41" t="s">
        <v>116</v>
      </c>
      <c r="E109" s="134">
        <v>2.1127610769045031E-2</v>
      </c>
      <c r="F109" s="1">
        <v>246</v>
      </c>
      <c r="G109" s="154">
        <v>246</v>
      </c>
      <c r="H109" s="175"/>
      <c r="I109" s="182"/>
      <c r="J109" s="1">
        <v>346</v>
      </c>
      <c r="K109" s="1">
        <v>25950</v>
      </c>
      <c r="L109" s="1">
        <v>342</v>
      </c>
      <c r="M109" s="154">
        <v>133</v>
      </c>
      <c r="N109" s="184">
        <v>1377</v>
      </c>
      <c r="O109" s="154">
        <v>473</v>
      </c>
      <c r="P109" s="151"/>
      <c r="Q109" s="31"/>
      <c r="R109" s="31"/>
      <c r="S109" s="31"/>
      <c r="T109" s="10"/>
      <c r="U109" s="46"/>
    </row>
    <row r="110" spans="2:21" s="32" customFormat="1" ht="13" customHeight="1" x14ac:dyDescent="0.35">
      <c r="B110" s="9"/>
      <c r="C110" s="41" t="s">
        <v>117</v>
      </c>
      <c r="E110" s="134">
        <v>2.1127610769045031E-2</v>
      </c>
      <c r="F110" s="1">
        <v>42</v>
      </c>
      <c r="G110" s="154">
        <v>42</v>
      </c>
      <c r="H110" s="175"/>
      <c r="I110" s="182"/>
      <c r="J110" s="163"/>
      <c r="K110" s="163"/>
      <c r="L110" s="163"/>
      <c r="M110" s="161"/>
      <c r="N110" s="183"/>
      <c r="O110" s="161"/>
      <c r="P110" s="151"/>
      <c r="Q110" s="31"/>
      <c r="R110" s="31"/>
      <c r="S110" s="31"/>
      <c r="T110" s="10"/>
      <c r="U110" s="46"/>
    </row>
    <row r="111" spans="2:21" s="32" customFormat="1" ht="13" customHeight="1" x14ac:dyDescent="0.35">
      <c r="B111" s="9"/>
      <c r="C111" s="41" t="s">
        <v>118</v>
      </c>
      <c r="E111" s="134">
        <v>0</v>
      </c>
      <c r="F111" s="1">
        <v>0</v>
      </c>
      <c r="G111" s="154">
        <v>0</v>
      </c>
      <c r="H111" s="175"/>
      <c r="I111" s="182"/>
      <c r="J111" s="163"/>
      <c r="K111" s="163"/>
      <c r="L111" s="163"/>
      <c r="M111" s="161"/>
      <c r="N111" s="183"/>
      <c r="O111" s="161"/>
      <c r="P111" s="151"/>
      <c r="Q111" s="31"/>
      <c r="R111" s="31"/>
      <c r="S111" s="31"/>
      <c r="T111" s="10"/>
      <c r="U111" s="46"/>
    </row>
    <row r="112" spans="2:21" s="32" customFormat="1" ht="13" customHeight="1" x14ac:dyDescent="0.35">
      <c r="B112" s="9"/>
      <c r="C112" s="41" t="s">
        <v>119</v>
      </c>
      <c r="E112" s="134">
        <v>2.1127610769045034E-2</v>
      </c>
      <c r="F112" s="1">
        <v>391</v>
      </c>
      <c r="G112" s="154">
        <v>391</v>
      </c>
      <c r="H112" s="185">
        <v>1104</v>
      </c>
      <c r="I112" s="186">
        <v>1104</v>
      </c>
      <c r="J112" s="163"/>
      <c r="K112" s="163"/>
      <c r="L112" s="163"/>
      <c r="M112" s="161"/>
      <c r="N112" s="183"/>
      <c r="O112" s="161"/>
      <c r="P112" s="151"/>
      <c r="Q112" s="31"/>
      <c r="R112" s="31"/>
      <c r="S112" s="31"/>
      <c r="T112" s="10"/>
      <c r="U112" s="46"/>
    </row>
    <row r="113" spans="1:21" s="32" customFormat="1" ht="13" customHeight="1" x14ac:dyDescent="0.35">
      <c r="B113" s="9"/>
      <c r="C113" s="41" t="s">
        <v>120</v>
      </c>
      <c r="E113" s="134">
        <v>0</v>
      </c>
      <c r="F113" s="1">
        <v>0</v>
      </c>
      <c r="G113" s="154">
        <v>0</v>
      </c>
      <c r="H113" s="185"/>
      <c r="I113" s="186"/>
      <c r="J113" s="163"/>
      <c r="K113" s="163"/>
      <c r="L113" s="163"/>
      <c r="M113" s="161"/>
      <c r="N113" s="183"/>
      <c r="O113" s="161"/>
      <c r="P113" s="151"/>
      <c r="Q113" s="31"/>
      <c r="R113" s="31"/>
      <c r="S113" s="31"/>
      <c r="T113" s="10"/>
      <c r="U113" s="46"/>
    </row>
    <row r="114" spans="1:21" s="32" customFormat="1" ht="13" customHeight="1" x14ac:dyDescent="0.35">
      <c r="B114" s="9"/>
      <c r="C114" s="41" t="s">
        <v>121</v>
      </c>
      <c r="E114" s="134">
        <v>2.1127610769045034E-2</v>
      </c>
      <c r="F114" s="1">
        <v>81</v>
      </c>
      <c r="G114" s="154">
        <v>81</v>
      </c>
      <c r="H114" s="175"/>
      <c r="I114" s="182"/>
      <c r="J114" s="163"/>
      <c r="K114" s="163"/>
      <c r="L114" s="163"/>
      <c r="M114" s="161"/>
      <c r="N114" s="183"/>
      <c r="O114" s="161"/>
      <c r="P114" s="151"/>
      <c r="Q114" s="31"/>
      <c r="R114" s="31"/>
      <c r="S114" s="31"/>
      <c r="T114" s="10"/>
      <c r="U114" s="46"/>
    </row>
    <row r="115" spans="1:21" s="32" customFormat="1" ht="13" customHeight="1" x14ac:dyDescent="0.35">
      <c r="B115" s="9"/>
      <c r="C115" s="41" t="s">
        <v>122</v>
      </c>
      <c r="E115" s="134">
        <v>2.1127610769045031E-2</v>
      </c>
      <c r="F115" s="1">
        <v>64</v>
      </c>
      <c r="G115" s="154">
        <v>64</v>
      </c>
      <c r="H115" s="185"/>
      <c r="I115" s="186"/>
      <c r="J115" s="163"/>
      <c r="K115" s="163"/>
      <c r="L115" s="163"/>
      <c r="M115" s="161"/>
      <c r="N115" s="183"/>
      <c r="O115" s="161"/>
      <c r="P115" s="151"/>
      <c r="Q115" s="31"/>
      <c r="R115" s="31"/>
      <c r="S115" s="31"/>
      <c r="T115" s="10"/>
      <c r="U115" s="46"/>
    </row>
    <row r="116" spans="1:21" s="32" customFormat="1" ht="13" customHeight="1" x14ac:dyDescent="0.35">
      <c r="B116" s="9"/>
      <c r="C116" s="41" t="s">
        <v>123</v>
      </c>
      <c r="E116" s="134">
        <v>2.1127610769045031E-2</v>
      </c>
      <c r="F116" s="1">
        <v>206</v>
      </c>
      <c r="G116" s="154">
        <v>206</v>
      </c>
      <c r="H116" s="175"/>
      <c r="I116" s="182"/>
      <c r="J116" s="163"/>
      <c r="K116" s="163"/>
      <c r="L116" s="163"/>
      <c r="M116" s="161"/>
      <c r="N116" s="183"/>
      <c r="O116" s="161"/>
      <c r="P116" s="151"/>
      <c r="Q116" s="31"/>
      <c r="R116" s="31"/>
      <c r="S116" s="31"/>
      <c r="T116" s="10"/>
      <c r="U116" s="46"/>
    </row>
    <row r="117" spans="1:21" s="32" customFormat="1" ht="13" customHeight="1" x14ac:dyDescent="0.35">
      <c r="B117" s="9"/>
      <c r="C117" s="41" t="s">
        <v>124</v>
      </c>
      <c r="E117" s="134">
        <v>2.1127610769045031E-2</v>
      </c>
      <c r="F117" s="1">
        <v>74</v>
      </c>
      <c r="G117" s="154">
        <v>74</v>
      </c>
      <c r="H117" s="175"/>
      <c r="I117" s="182"/>
      <c r="J117" s="163"/>
      <c r="K117" s="163"/>
      <c r="L117" s="163"/>
      <c r="M117" s="161"/>
      <c r="N117" s="183"/>
      <c r="O117" s="161"/>
      <c r="P117" s="151"/>
      <c r="Q117" s="31"/>
      <c r="R117" s="31"/>
      <c r="S117" s="31"/>
      <c r="T117" s="10"/>
      <c r="U117" s="46"/>
    </row>
    <row r="118" spans="1:21" s="32" customFormat="1" ht="13" customHeight="1" x14ac:dyDescent="0.35">
      <c r="B118" s="9"/>
      <c r="C118" s="41" t="s">
        <v>125</v>
      </c>
      <c r="E118" s="134">
        <v>0</v>
      </c>
      <c r="F118" s="1">
        <v>0</v>
      </c>
      <c r="G118" s="154">
        <v>0</v>
      </c>
      <c r="H118" s="175"/>
      <c r="I118" s="182"/>
      <c r="J118" s="163"/>
      <c r="K118" s="163"/>
      <c r="L118" s="163"/>
      <c r="M118" s="161"/>
      <c r="N118" s="183"/>
      <c r="O118" s="161"/>
      <c r="P118" s="151"/>
      <c r="Q118" s="31"/>
      <c r="R118" s="31"/>
      <c r="S118" s="31"/>
      <c r="T118" s="10"/>
      <c r="U118" s="46"/>
    </row>
    <row r="119" spans="1:21" s="32" customFormat="1" ht="13" customHeight="1" thickBot="1" x14ac:dyDescent="0.4">
      <c r="B119" s="9"/>
      <c r="C119" s="41" t="s">
        <v>126</v>
      </c>
      <c r="E119" s="134">
        <v>0</v>
      </c>
      <c r="F119" s="1">
        <v>0</v>
      </c>
      <c r="G119" s="154">
        <v>0</v>
      </c>
      <c r="H119" s="187"/>
      <c r="I119" s="175"/>
      <c r="J119" s="188"/>
      <c r="K119" s="163"/>
      <c r="L119" s="163"/>
      <c r="M119" s="161"/>
      <c r="N119" s="183"/>
      <c r="O119" s="161"/>
      <c r="P119" s="151"/>
      <c r="Q119" s="31"/>
      <c r="R119" s="31"/>
      <c r="S119" s="31"/>
      <c r="T119" s="10"/>
      <c r="U119" s="46"/>
    </row>
    <row r="120" spans="1:21" s="32" customFormat="1" ht="13" customHeight="1" x14ac:dyDescent="0.35">
      <c r="B120" s="9"/>
      <c r="C120" s="41" t="s">
        <v>127</v>
      </c>
      <c r="E120" s="189"/>
      <c r="F120" s="190">
        <v>1104</v>
      </c>
      <c r="G120" s="190">
        <v>1104</v>
      </c>
      <c r="H120" s="190">
        <v>1104</v>
      </c>
      <c r="I120" s="190">
        <v>1104</v>
      </c>
      <c r="J120" s="190">
        <v>346</v>
      </c>
      <c r="K120" s="190">
        <v>25950</v>
      </c>
      <c r="L120" s="197">
        <v>342</v>
      </c>
      <c r="M120" s="190">
        <v>133</v>
      </c>
      <c r="N120" s="197">
        <v>1377</v>
      </c>
      <c r="O120" s="190">
        <v>473</v>
      </c>
      <c r="P120" s="151"/>
      <c r="Q120" s="31"/>
      <c r="R120" s="31"/>
      <c r="S120" s="31"/>
      <c r="T120" s="10"/>
      <c r="U120" s="46"/>
    </row>
    <row r="121" spans="1:21" s="32" customFormat="1" ht="13" customHeight="1" x14ac:dyDescent="0.35">
      <c r="B121" s="9"/>
      <c r="C121" s="10" t="s">
        <v>128</v>
      </c>
      <c r="E121" s="189"/>
      <c r="F121" s="192">
        <v>10.401333333333334</v>
      </c>
      <c r="G121" s="192">
        <v>9.85</v>
      </c>
      <c r="H121" s="192">
        <v>13.6875</v>
      </c>
      <c r="I121" s="192">
        <v>9.85</v>
      </c>
      <c r="J121" s="192">
        <v>4.1189976249999996</v>
      </c>
      <c r="K121" s="192">
        <v>4.2249992013888897E-2</v>
      </c>
      <c r="L121" s="192">
        <v>0</v>
      </c>
      <c r="M121" s="192">
        <v>4.2552916666666665</v>
      </c>
      <c r="N121" s="192">
        <v>0</v>
      </c>
      <c r="O121" s="192">
        <v>4.2552916666666665</v>
      </c>
      <c r="P121" s="151"/>
      <c r="Q121" s="31"/>
      <c r="R121" s="31"/>
      <c r="S121" s="31"/>
      <c r="T121" s="10"/>
      <c r="U121" s="46"/>
    </row>
    <row r="122" spans="1:21" s="32" customFormat="1" ht="13" customHeight="1" thickBot="1" x14ac:dyDescent="0.4">
      <c r="A122" s="35"/>
      <c r="B122" s="9"/>
      <c r="C122" s="41" t="s">
        <v>129</v>
      </c>
      <c r="E122" s="189"/>
      <c r="F122" s="171">
        <v>11483.072</v>
      </c>
      <c r="G122" s="171">
        <v>10874.4</v>
      </c>
      <c r="H122" s="171">
        <v>15111</v>
      </c>
      <c r="I122" s="171">
        <v>10874.4</v>
      </c>
      <c r="J122" s="171">
        <v>1425.1731782499999</v>
      </c>
      <c r="K122" s="171">
        <v>1096.3872927604168</v>
      </c>
      <c r="L122" s="173">
        <v>0</v>
      </c>
      <c r="M122" s="171">
        <v>565.95379166666669</v>
      </c>
      <c r="N122" s="173">
        <v>0</v>
      </c>
      <c r="O122" s="171">
        <v>2012.7529583333333</v>
      </c>
      <c r="P122" s="151"/>
      <c r="Q122" s="31"/>
      <c r="R122" s="31"/>
      <c r="S122" s="31"/>
      <c r="T122" s="10"/>
      <c r="U122" s="46"/>
    </row>
    <row r="123" spans="1:21" s="60" customFormat="1" ht="13" customHeight="1" x14ac:dyDescent="0.35">
      <c r="B123" s="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R123" s="32"/>
      <c r="S123" s="93" t="s">
        <v>144</v>
      </c>
      <c r="T123" s="61"/>
      <c r="U123" s="61"/>
    </row>
    <row r="124" spans="1:21" s="32" customFormat="1" ht="13" customHeight="1" x14ac:dyDescent="0.35">
      <c r="A124" s="35"/>
      <c r="B124" s="9"/>
      <c r="C124" s="10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S124" s="93"/>
      <c r="T124" s="58"/>
      <c r="U124" s="58"/>
    </row>
    <row r="125" spans="1:21" s="32" customFormat="1" ht="13" customHeight="1" x14ac:dyDescent="0.35">
      <c r="B125" s="9"/>
      <c r="C125" s="10"/>
      <c r="D125" s="11"/>
      <c r="E125" s="11"/>
      <c r="F125" s="31"/>
      <c r="G125" s="11"/>
      <c r="H125" s="42"/>
      <c r="I125" s="31"/>
      <c r="J125" s="42"/>
      <c r="K125" s="42"/>
      <c r="L125" s="31"/>
      <c r="M125" s="31"/>
      <c r="N125" s="31"/>
      <c r="O125" s="31"/>
      <c r="P125" s="31"/>
      <c r="Q125" s="31"/>
      <c r="R125" s="19"/>
      <c r="S125" s="58"/>
      <c r="T125" s="10"/>
      <c r="U125" s="46"/>
    </row>
    <row r="126" spans="1:21" s="32" customFormat="1" ht="13" customHeight="1" x14ac:dyDescent="0.35">
      <c r="A126" s="35"/>
      <c r="B126" s="9"/>
      <c r="C126" s="10"/>
      <c r="D126" s="11"/>
      <c r="E126" s="11"/>
      <c r="F126" s="31"/>
      <c r="G126" s="11"/>
      <c r="H126" s="42"/>
      <c r="I126" s="31"/>
      <c r="J126" s="42"/>
      <c r="K126" s="42"/>
      <c r="L126" s="31"/>
      <c r="M126" s="31"/>
      <c r="N126" s="31"/>
      <c r="O126" s="31"/>
      <c r="P126" s="31"/>
      <c r="Q126" s="42"/>
      <c r="R126" s="12" t="s">
        <v>133</v>
      </c>
      <c r="S126" s="58">
        <v>15111</v>
      </c>
      <c r="T126" s="11"/>
      <c r="U126" s="72"/>
    </row>
    <row r="127" spans="1:21" s="32" customFormat="1" ht="13" customHeight="1" x14ac:dyDescent="0.35">
      <c r="A127" s="35"/>
      <c r="B127" s="9"/>
      <c r="C127" s="10"/>
      <c r="D127" s="11"/>
      <c r="E127" s="11"/>
      <c r="F127" s="31"/>
      <c r="G127" s="11"/>
      <c r="H127" s="42"/>
      <c r="I127" s="31"/>
      <c r="J127" s="42"/>
      <c r="K127" s="42"/>
      <c r="L127" s="31"/>
      <c r="M127" s="31"/>
      <c r="N127" s="31"/>
      <c r="O127" s="31"/>
      <c r="P127" s="31"/>
      <c r="Q127" s="42"/>
      <c r="R127" s="12" t="s">
        <v>99</v>
      </c>
      <c r="S127" s="58">
        <v>36665.25</v>
      </c>
      <c r="T127" s="11"/>
      <c r="U127" s="72"/>
    </row>
    <row r="128" spans="1:21" s="32" customFormat="1" ht="13" customHeight="1" x14ac:dyDescent="0.35">
      <c r="A128" s="35"/>
      <c r="B128" s="9"/>
      <c r="C128" s="10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12" t="s">
        <v>145</v>
      </c>
      <c r="S128" s="58">
        <v>2578.7067499999998</v>
      </c>
      <c r="T128" s="11"/>
      <c r="U128" s="72"/>
    </row>
    <row r="129" spans="1:21" s="32" customFormat="1" ht="13" customHeight="1" x14ac:dyDescent="0.35">
      <c r="A129" s="35"/>
      <c r="B129" s="9"/>
      <c r="C129" s="10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12" t="s">
        <v>134</v>
      </c>
      <c r="S129" s="58">
        <v>2521.5604710104167</v>
      </c>
      <c r="T129" s="11"/>
      <c r="U129" s="72"/>
    </row>
    <row r="130" spans="1:21" s="32" customFormat="1" ht="13" customHeight="1" x14ac:dyDescent="0.35">
      <c r="A130" s="35"/>
      <c r="B130" s="9"/>
      <c r="C130" s="10"/>
      <c r="D130" s="42"/>
      <c r="E130" s="31"/>
      <c r="F130" s="31"/>
      <c r="G130" s="42"/>
      <c r="H130" s="73"/>
      <c r="I130" s="42"/>
      <c r="J130" s="42"/>
      <c r="K130" s="42"/>
      <c r="L130" s="42"/>
      <c r="M130" s="42"/>
      <c r="N130" s="42"/>
      <c r="O130" s="42"/>
      <c r="P130" s="42"/>
      <c r="Q130" s="42"/>
      <c r="R130" s="32" t="s">
        <v>95</v>
      </c>
      <c r="S130" s="58">
        <v>162926.88070000001</v>
      </c>
      <c r="T130" s="11"/>
      <c r="U130" s="72"/>
    </row>
    <row r="131" spans="1:21" s="32" customFormat="1" ht="13" customHeight="1" x14ac:dyDescent="0.35">
      <c r="A131" s="35"/>
      <c r="B131" s="9"/>
      <c r="C131" s="10"/>
      <c r="D131" s="42"/>
      <c r="E131" s="30" t="s">
        <v>146</v>
      </c>
      <c r="F131" s="30" t="s">
        <v>146</v>
      </c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12" t="s">
        <v>98</v>
      </c>
      <c r="S131" s="94">
        <v>97239.199999999983</v>
      </c>
      <c r="T131" s="11"/>
      <c r="U131" s="72"/>
    </row>
    <row r="132" spans="1:21" s="32" customFormat="1" ht="13" customHeight="1" x14ac:dyDescent="0.35">
      <c r="A132" s="35"/>
      <c r="B132" s="9"/>
      <c r="C132" s="19"/>
      <c r="D132" s="75" t="s">
        <v>146</v>
      </c>
      <c r="E132" s="62" t="s">
        <v>147</v>
      </c>
      <c r="F132" s="30" t="s">
        <v>148</v>
      </c>
      <c r="G132" s="75" t="s">
        <v>146</v>
      </c>
      <c r="H132" s="19"/>
      <c r="I132" s="31"/>
      <c r="J132" s="19"/>
      <c r="K132" s="75" t="s">
        <v>149</v>
      </c>
      <c r="L132" s="75" t="s">
        <v>146</v>
      </c>
      <c r="M132" s="75" t="s">
        <v>150</v>
      </c>
      <c r="N132" s="11"/>
      <c r="O132" s="11"/>
      <c r="P132" s="11"/>
      <c r="Q132" s="12"/>
      <c r="R132" s="11" t="s">
        <v>132</v>
      </c>
      <c r="S132" s="58">
        <v>11483.072</v>
      </c>
      <c r="T132" s="11"/>
      <c r="U132" s="72"/>
    </row>
    <row r="133" spans="1:21" s="32" customFormat="1" ht="13" customHeight="1" x14ac:dyDescent="0.35">
      <c r="A133" s="35"/>
      <c r="B133" s="9"/>
      <c r="C133" s="19"/>
      <c r="D133" s="75" t="s">
        <v>151</v>
      </c>
      <c r="E133" s="62" t="s">
        <v>152</v>
      </c>
      <c r="F133" s="23" t="s">
        <v>152</v>
      </c>
      <c r="G133" s="75" t="s">
        <v>153</v>
      </c>
      <c r="H133" s="75" t="s">
        <v>154</v>
      </c>
      <c r="I133" s="62" t="s">
        <v>155</v>
      </c>
      <c r="J133" s="75" t="s">
        <v>156</v>
      </c>
      <c r="K133" s="75" t="s">
        <v>157</v>
      </c>
      <c r="L133" s="75" t="s">
        <v>158</v>
      </c>
      <c r="M133" s="75" t="s">
        <v>159</v>
      </c>
      <c r="N133" s="11"/>
      <c r="O133" s="11"/>
      <c r="P133" s="11"/>
      <c r="Q133" s="12"/>
      <c r="R133" s="12" t="s">
        <v>96</v>
      </c>
      <c r="S133" s="58">
        <v>305387.973</v>
      </c>
      <c r="T133" s="11"/>
      <c r="U133" s="72"/>
    </row>
    <row r="134" spans="1:21" s="32" customFormat="1" ht="13" customHeight="1" x14ac:dyDescent="0.35">
      <c r="A134" s="35"/>
      <c r="B134" s="9"/>
      <c r="C134" s="19"/>
      <c r="D134" s="75"/>
      <c r="E134" s="31"/>
      <c r="F134" s="31"/>
      <c r="G134" s="19"/>
      <c r="H134" s="19"/>
      <c r="I134" s="31"/>
      <c r="J134" s="19"/>
      <c r="K134" s="19"/>
      <c r="L134" s="19"/>
      <c r="M134" s="19"/>
      <c r="N134" s="11"/>
      <c r="O134" s="11"/>
      <c r="P134" s="11"/>
      <c r="Q134" s="12"/>
      <c r="R134" s="12" t="s">
        <v>160</v>
      </c>
      <c r="S134" s="58">
        <v>1856.9375</v>
      </c>
      <c r="T134" s="11"/>
      <c r="U134" s="72"/>
    </row>
    <row r="135" spans="1:21" s="32" customFormat="1" ht="13" customHeight="1" x14ac:dyDescent="0.35">
      <c r="A135" s="35"/>
      <c r="B135" s="9"/>
      <c r="C135" s="41" t="s">
        <v>115</v>
      </c>
      <c r="D135" s="76">
        <v>713</v>
      </c>
      <c r="E135" s="42">
        <v>360</v>
      </c>
      <c r="F135" s="42">
        <v>127</v>
      </c>
      <c r="G135" s="76">
        <v>487</v>
      </c>
      <c r="H135" s="19">
        <v>23</v>
      </c>
      <c r="I135" s="31">
        <v>45</v>
      </c>
      <c r="J135" s="42">
        <v>158</v>
      </c>
      <c r="K135" s="76">
        <v>226</v>
      </c>
      <c r="L135" s="76">
        <v>713</v>
      </c>
      <c r="M135" s="76">
        <v>0</v>
      </c>
      <c r="N135" s="77"/>
      <c r="O135" s="77"/>
      <c r="P135" s="11"/>
      <c r="Q135" s="31"/>
      <c r="R135" s="12" t="s">
        <v>146</v>
      </c>
      <c r="S135" s="94">
        <v>635770.58042101038</v>
      </c>
      <c r="T135" s="11"/>
      <c r="U135" s="72"/>
    </row>
    <row r="136" spans="1:21" s="32" customFormat="1" ht="13" customHeight="1" x14ac:dyDescent="0.35">
      <c r="A136" s="35"/>
      <c r="B136" s="9"/>
      <c r="C136" s="41" t="s">
        <v>116</v>
      </c>
      <c r="D136" s="76">
        <v>11642</v>
      </c>
      <c r="E136" s="42">
        <v>5871</v>
      </c>
      <c r="F136" s="42">
        <v>2082</v>
      </c>
      <c r="G136" s="76">
        <v>7953</v>
      </c>
      <c r="H136" s="19">
        <v>381</v>
      </c>
      <c r="I136" s="31">
        <v>733</v>
      </c>
      <c r="J136" s="42">
        <v>2575</v>
      </c>
      <c r="K136" s="76">
        <v>3689</v>
      </c>
      <c r="L136" s="76">
        <v>11642</v>
      </c>
      <c r="M136" s="76">
        <v>0</v>
      </c>
      <c r="N136" s="77"/>
      <c r="O136" s="77"/>
      <c r="P136" s="11"/>
      <c r="Q136" s="31"/>
      <c r="R136" s="31"/>
      <c r="S136" s="31"/>
      <c r="T136" s="11"/>
      <c r="U136" s="72"/>
    </row>
    <row r="137" spans="1:21" s="32" customFormat="1" ht="13" customHeight="1" x14ac:dyDescent="0.35">
      <c r="A137" s="35"/>
      <c r="B137" s="9"/>
      <c r="C137" s="41" t="s">
        <v>117</v>
      </c>
      <c r="D137" s="76">
        <v>1997</v>
      </c>
      <c r="E137" s="42">
        <v>1007</v>
      </c>
      <c r="F137" s="42">
        <v>357</v>
      </c>
      <c r="G137" s="76">
        <v>1364</v>
      </c>
      <c r="H137" s="19">
        <v>65</v>
      </c>
      <c r="I137" s="31">
        <v>126</v>
      </c>
      <c r="J137" s="42">
        <v>442</v>
      </c>
      <c r="K137" s="76">
        <v>633</v>
      </c>
      <c r="L137" s="76">
        <v>1997</v>
      </c>
      <c r="M137" s="76">
        <v>0</v>
      </c>
      <c r="N137" s="77"/>
      <c r="O137" s="77"/>
      <c r="P137" s="11"/>
      <c r="Q137" s="31"/>
      <c r="R137" s="31"/>
      <c r="S137" s="31"/>
      <c r="T137" s="11"/>
      <c r="U137" s="72"/>
    </row>
    <row r="138" spans="1:21" s="32" customFormat="1" ht="13" customHeight="1" x14ac:dyDescent="0.35">
      <c r="A138" s="35"/>
      <c r="B138" s="9"/>
      <c r="C138" s="41" t="s">
        <v>118</v>
      </c>
      <c r="D138" s="76">
        <v>2221</v>
      </c>
      <c r="E138" s="42">
        <v>1120</v>
      </c>
      <c r="F138" s="42">
        <v>397</v>
      </c>
      <c r="G138" s="76">
        <v>1517</v>
      </c>
      <c r="H138" s="19">
        <v>73</v>
      </c>
      <c r="I138" s="31">
        <v>140</v>
      </c>
      <c r="J138" s="42">
        <v>491</v>
      </c>
      <c r="K138" s="76">
        <v>704</v>
      </c>
      <c r="L138" s="76">
        <v>2221</v>
      </c>
      <c r="M138" s="76">
        <v>0</v>
      </c>
      <c r="N138" s="77"/>
      <c r="O138" s="77"/>
      <c r="P138" s="11"/>
      <c r="Q138" s="31"/>
      <c r="R138" s="31"/>
      <c r="S138" s="42"/>
      <c r="T138" s="11"/>
      <c r="U138" s="72"/>
    </row>
    <row r="139" spans="1:21" s="32" customFormat="1" ht="13" customHeight="1" x14ac:dyDescent="0.35">
      <c r="A139" s="35"/>
      <c r="B139" s="9"/>
      <c r="C139" s="41" t="s">
        <v>119</v>
      </c>
      <c r="D139" s="76">
        <v>18504</v>
      </c>
      <c r="E139" s="42">
        <v>9331</v>
      </c>
      <c r="F139" s="42">
        <v>3309</v>
      </c>
      <c r="G139" s="76">
        <v>12640</v>
      </c>
      <c r="H139" s="19">
        <v>606</v>
      </c>
      <c r="I139" s="31">
        <v>1165</v>
      </c>
      <c r="J139" s="42">
        <v>4093</v>
      </c>
      <c r="K139" s="76">
        <v>5864</v>
      </c>
      <c r="L139" s="76">
        <v>18504</v>
      </c>
      <c r="M139" s="76">
        <v>0</v>
      </c>
      <c r="N139" s="77"/>
      <c r="O139" s="77"/>
      <c r="P139" s="11"/>
      <c r="Q139" s="31"/>
      <c r="R139" s="31"/>
      <c r="S139" s="42"/>
      <c r="T139" s="11"/>
      <c r="U139" s="72"/>
    </row>
    <row r="140" spans="1:21" s="32" customFormat="1" ht="13" customHeight="1" x14ac:dyDescent="0.35">
      <c r="A140" s="35"/>
      <c r="B140" s="9"/>
      <c r="C140" s="41" t="s">
        <v>120</v>
      </c>
      <c r="D140" s="76">
        <v>6278</v>
      </c>
      <c r="E140" s="42">
        <v>3166</v>
      </c>
      <c r="F140" s="42">
        <v>1123</v>
      </c>
      <c r="G140" s="76">
        <v>4289</v>
      </c>
      <c r="H140" s="19">
        <v>206</v>
      </c>
      <c r="I140" s="31">
        <v>395</v>
      </c>
      <c r="J140" s="42">
        <v>1389</v>
      </c>
      <c r="K140" s="76">
        <v>1990</v>
      </c>
      <c r="L140" s="76">
        <v>6279</v>
      </c>
      <c r="M140" s="76">
        <v>-1</v>
      </c>
      <c r="N140" s="77"/>
      <c r="O140" s="77"/>
      <c r="P140" s="11"/>
      <c r="Q140" s="95" t="s">
        <v>161</v>
      </c>
      <c r="R140" s="96"/>
      <c r="S140" s="97"/>
      <c r="T140" s="11"/>
      <c r="U140" s="72"/>
    </row>
    <row r="141" spans="1:21" s="32" customFormat="1" ht="13" customHeight="1" x14ac:dyDescent="0.35">
      <c r="A141" s="35"/>
      <c r="B141" s="9"/>
      <c r="C141" s="41" t="s">
        <v>121</v>
      </c>
      <c r="D141" s="76">
        <v>3836</v>
      </c>
      <c r="E141" s="42">
        <v>1934</v>
      </c>
      <c r="F141" s="42">
        <v>686</v>
      </c>
      <c r="G141" s="76">
        <v>2620</v>
      </c>
      <c r="H141" s="19">
        <v>126</v>
      </c>
      <c r="I141" s="31">
        <v>242</v>
      </c>
      <c r="J141" s="42">
        <v>849</v>
      </c>
      <c r="K141" s="76">
        <v>1217</v>
      </c>
      <c r="L141" s="76">
        <v>3837</v>
      </c>
      <c r="M141" s="76">
        <v>-1</v>
      </c>
      <c r="N141" s="77"/>
      <c r="O141" s="77"/>
      <c r="P141" s="11"/>
      <c r="Q141" s="98" t="s">
        <v>162</v>
      </c>
      <c r="R141" s="46"/>
      <c r="S141" s="67"/>
      <c r="T141" s="11"/>
      <c r="U141" s="72"/>
    </row>
    <row r="142" spans="1:21" s="32" customFormat="1" ht="13" customHeight="1" x14ac:dyDescent="0.35">
      <c r="A142" s="35"/>
      <c r="B142" s="9"/>
      <c r="C142" s="41" t="s">
        <v>122</v>
      </c>
      <c r="D142" s="76">
        <v>3013</v>
      </c>
      <c r="E142" s="42">
        <v>1519</v>
      </c>
      <c r="F142" s="42">
        <v>539</v>
      </c>
      <c r="G142" s="76">
        <v>2058</v>
      </c>
      <c r="H142" s="19">
        <v>99</v>
      </c>
      <c r="I142" s="31">
        <v>190</v>
      </c>
      <c r="J142" s="42">
        <v>666</v>
      </c>
      <c r="K142" s="76">
        <v>955</v>
      </c>
      <c r="L142" s="76">
        <v>3013</v>
      </c>
      <c r="M142" s="76">
        <v>0</v>
      </c>
      <c r="N142" s="77"/>
      <c r="O142" s="77"/>
      <c r="P142" s="11"/>
      <c r="Q142" s="99"/>
      <c r="R142" s="46"/>
      <c r="S142" s="67"/>
      <c r="T142" s="11"/>
      <c r="U142" s="72"/>
    </row>
    <row r="143" spans="1:21" s="32" customFormat="1" ht="13" customHeight="1" x14ac:dyDescent="0.35">
      <c r="A143" s="35"/>
      <c r="B143" s="9"/>
      <c r="C143" s="41" t="s">
        <v>123</v>
      </c>
      <c r="D143" s="76">
        <v>9761</v>
      </c>
      <c r="E143" s="42">
        <v>4922</v>
      </c>
      <c r="F143" s="42">
        <v>1745</v>
      </c>
      <c r="G143" s="76">
        <v>6667</v>
      </c>
      <c r="H143" s="19">
        <v>320</v>
      </c>
      <c r="I143" s="31">
        <v>615</v>
      </c>
      <c r="J143" s="42">
        <v>2159</v>
      </c>
      <c r="K143" s="76">
        <v>3094</v>
      </c>
      <c r="L143" s="76">
        <v>9761</v>
      </c>
      <c r="M143" s="76">
        <v>0</v>
      </c>
      <c r="N143" s="77"/>
      <c r="O143" s="77"/>
      <c r="P143" s="11"/>
      <c r="Q143" s="99" t="s">
        <v>163</v>
      </c>
      <c r="R143" s="72">
        <v>2163</v>
      </c>
      <c r="S143" s="67"/>
      <c r="T143" s="11"/>
      <c r="U143" s="72"/>
    </row>
    <row r="144" spans="1:21" s="32" customFormat="1" ht="13" customHeight="1" x14ac:dyDescent="0.35">
      <c r="A144" s="35"/>
      <c r="B144" s="9"/>
      <c r="C144" s="41" t="s">
        <v>124</v>
      </c>
      <c r="D144" s="76">
        <v>3511</v>
      </c>
      <c r="E144" s="42">
        <v>1770</v>
      </c>
      <c r="F144" s="42">
        <v>628</v>
      </c>
      <c r="G144" s="76">
        <v>2398</v>
      </c>
      <c r="H144" s="19">
        <v>115</v>
      </c>
      <c r="I144" s="31">
        <v>221</v>
      </c>
      <c r="J144" s="42">
        <v>777</v>
      </c>
      <c r="K144" s="76">
        <v>1113</v>
      </c>
      <c r="L144" s="76">
        <v>3511</v>
      </c>
      <c r="M144" s="76">
        <v>0</v>
      </c>
      <c r="N144" s="77"/>
      <c r="O144" s="77"/>
      <c r="P144" s="11"/>
      <c r="Q144" s="99" t="s">
        <v>164</v>
      </c>
      <c r="R144" s="81">
        <v>0.51672319</v>
      </c>
      <c r="S144" s="67"/>
      <c r="T144" s="11"/>
      <c r="U144" s="72"/>
    </row>
    <row r="145" spans="1:21" s="32" customFormat="1" ht="13" customHeight="1" x14ac:dyDescent="0.35">
      <c r="A145" s="35"/>
      <c r="B145" s="9"/>
      <c r="C145" s="41" t="s">
        <v>125</v>
      </c>
      <c r="D145" s="76">
        <v>1417</v>
      </c>
      <c r="E145" s="42">
        <v>715</v>
      </c>
      <c r="F145" s="42">
        <v>253</v>
      </c>
      <c r="G145" s="76">
        <v>968</v>
      </c>
      <c r="H145" s="19">
        <v>46</v>
      </c>
      <c r="I145" s="31">
        <v>89</v>
      </c>
      <c r="J145" s="42">
        <v>313</v>
      </c>
      <c r="K145" s="76">
        <v>448</v>
      </c>
      <c r="L145" s="76">
        <v>1416</v>
      </c>
      <c r="M145" s="76">
        <v>1</v>
      </c>
      <c r="N145" s="77"/>
      <c r="O145" s="77"/>
      <c r="P145" s="11"/>
      <c r="Q145" s="100" t="s">
        <v>165</v>
      </c>
      <c r="R145" s="101">
        <v>1117.6722599699999</v>
      </c>
      <c r="S145" s="102"/>
      <c r="T145" s="11"/>
      <c r="U145" s="72"/>
    </row>
    <row r="146" spans="1:21" s="32" customFormat="1" ht="13" customHeight="1" x14ac:dyDescent="0.35">
      <c r="A146" s="35"/>
      <c r="B146" s="9"/>
      <c r="C146" s="41" t="s">
        <v>126</v>
      </c>
      <c r="D146" s="76">
        <v>19</v>
      </c>
      <c r="E146" s="42">
        <v>10</v>
      </c>
      <c r="F146" s="42">
        <v>3</v>
      </c>
      <c r="G146" s="76">
        <v>13</v>
      </c>
      <c r="H146" s="19">
        <v>1</v>
      </c>
      <c r="I146" s="31">
        <v>1</v>
      </c>
      <c r="J146" s="42">
        <v>4</v>
      </c>
      <c r="K146" s="76">
        <v>6</v>
      </c>
      <c r="L146" s="76">
        <v>19</v>
      </c>
      <c r="M146" s="76">
        <v>0</v>
      </c>
      <c r="N146" s="77"/>
      <c r="O146" s="77"/>
      <c r="P146" s="11"/>
      <c r="Q146" s="12"/>
      <c r="R146" s="12"/>
      <c r="S146" s="42"/>
      <c r="T146" s="11"/>
      <c r="U146" s="72"/>
    </row>
    <row r="147" spans="1:21" s="32" customFormat="1" ht="13" customHeight="1" x14ac:dyDescent="0.35">
      <c r="A147" s="35"/>
      <c r="B147" s="9"/>
      <c r="C147" s="41" t="s">
        <v>127</v>
      </c>
      <c r="D147" s="76">
        <v>62912</v>
      </c>
      <c r="E147" s="76">
        <v>31725</v>
      </c>
      <c r="F147" s="42">
        <v>11249</v>
      </c>
      <c r="G147" s="76">
        <v>42974</v>
      </c>
      <c r="H147" s="76">
        <v>2061</v>
      </c>
      <c r="I147" s="76">
        <v>3962</v>
      </c>
      <c r="J147" s="42">
        <v>13916</v>
      </c>
      <c r="K147" s="76">
        <v>19939</v>
      </c>
      <c r="L147" s="76">
        <v>62913</v>
      </c>
      <c r="M147" s="76">
        <v>-1</v>
      </c>
      <c r="N147" s="77"/>
      <c r="O147" s="11"/>
      <c r="P147" s="11"/>
      <c r="Q147" s="12"/>
      <c r="R147" s="12"/>
      <c r="S147" s="42"/>
      <c r="T147" s="11"/>
      <c r="U147" s="72"/>
    </row>
    <row r="148" spans="1:21" s="32" customFormat="1" ht="13" customHeight="1" x14ac:dyDescent="0.35">
      <c r="A148" s="35"/>
      <c r="B148" s="9"/>
      <c r="C148" s="19"/>
      <c r="D148" s="19"/>
      <c r="E148" s="85">
        <v>0.50427581383519837</v>
      </c>
      <c r="F148" s="85">
        <v>0.17880531536113936</v>
      </c>
      <c r="G148" s="85">
        <v>0.68308112919633779</v>
      </c>
      <c r="H148" s="85">
        <v>3.2760045778229906E-2</v>
      </c>
      <c r="I148" s="85">
        <v>6.2976856561546293E-2</v>
      </c>
      <c r="J148" s="36">
        <v>0.22119786368260427</v>
      </c>
      <c r="K148" s="85">
        <v>0.31693476602238047</v>
      </c>
      <c r="L148" s="85">
        <v>1.0000158952187181</v>
      </c>
      <c r="M148" s="85">
        <v>-1.5895218718209562E-5</v>
      </c>
      <c r="N148" s="11"/>
      <c r="O148" s="12"/>
      <c r="P148" s="11"/>
      <c r="Q148" s="12"/>
      <c r="R148" s="12"/>
      <c r="S148" s="42"/>
      <c r="T148" s="11"/>
      <c r="U148" s="72"/>
    </row>
    <row r="149" spans="1:21" s="32" customFormat="1" ht="13" customHeight="1" x14ac:dyDescent="0.35">
      <c r="A149" s="35"/>
      <c r="B149" s="9"/>
      <c r="C149" s="10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31"/>
      <c r="S149" s="71"/>
      <c r="T149" s="58"/>
      <c r="U149" s="58"/>
    </row>
    <row r="150" spans="1:21" s="32" customFormat="1" ht="13" customHeight="1" x14ac:dyDescent="0.35">
      <c r="A150" s="35"/>
      <c r="B150" s="9"/>
      <c r="C150" s="10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31"/>
      <c r="S150" s="71"/>
      <c r="T150" s="58"/>
      <c r="U150" s="58"/>
    </row>
    <row r="151" spans="1:21" ht="17.149999999999999" customHeight="1" x14ac:dyDescent="0.35">
      <c r="A151" s="6"/>
      <c r="B151" s="177" t="s">
        <v>167</v>
      </c>
      <c r="C151" s="177"/>
      <c r="D151" s="177"/>
      <c r="E151" s="177"/>
      <c r="F151" s="177"/>
      <c r="G151" s="177"/>
      <c r="H151" s="177"/>
      <c r="I151" s="177"/>
      <c r="J151" s="177"/>
      <c r="K151" s="177"/>
      <c r="L151" s="177"/>
      <c r="M151" s="177"/>
      <c r="N151" s="177"/>
      <c r="O151" s="177"/>
      <c r="P151" s="177"/>
      <c r="Q151" s="177"/>
      <c r="R151" s="177"/>
      <c r="S151" s="7"/>
      <c r="T151" s="88"/>
      <c r="U151" s="88"/>
    </row>
    <row r="152" spans="1:21" ht="13" customHeight="1" x14ac:dyDescent="0.35">
      <c r="B152" s="9"/>
      <c r="C152" s="9"/>
      <c r="T152" s="89"/>
      <c r="U152" s="89"/>
    </row>
    <row r="153" spans="1:21" ht="13" customHeight="1" x14ac:dyDescent="0.35">
      <c r="B153" s="9"/>
      <c r="C153" s="103"/>
      <c r="E153" s="130" t="s">
        <v>95</v>
      </c>
      <c r="F153" s="130" t="s">
        <v>95</v>
      </c>
      <c r="G153" s="130" t="s">
        <v>96</v>
      </c>
      <c r="H153" s="131" t="s">
        <v>96</v>
      </c>
      <c r="I153" s="130" t="s">
        <v>97</v>
      </c>
      <c r="J153" s="132" t="s">
        <v>98</v>
      </c>
      <c r="K153" s="133" t="s">
        <v>98</v>
      </c>
      <c r="L153" s="134" t="s">
        <v>98</v>
      </c>
      <c r="M153" s="133" t="s">
        <v>99</v>
      </c>
      <c r="N153" s="135" t="s">
        <v>98</v>
      </c>
      <c r="O153" s="130"/>
      <c r="P153" s="131" t="s">
        <v>98</v>
      </c>
      <c r="Q153" s="130" t="s">
        <v>100</v>
      </c>
      <c r="R153" s="131" t="s">
        <v>98</v>
      </c>
      <c r="S153" s="19"/>
      <c r="T153" s="90"/>
      <c r="U153" s="89"/>
    </row>
    <row r="154" spans="1:21" ht="13" customHeight="1" x14ac:dyDescent="0.35">
      <c r="B154" s="9"/>
      <c r="E154" s="130" t="s">
        <v>23</v>
      </c>
      <c r="F154" s="130" t="s">
        <v>22</v>
      </c>
      <c r="G154" s="130" t="s">
        <v>101</v>
      </c>
      <c r="H154" s="131" t="s">
        <v>102</v>
      </c>
      <c r="I154" s="135">
        <v>0.17882001905621583</v>
      </c>
      <c r="J154" s="132" t="s">
        <v>103</v>
      </c>
      <c r="K154" s="133" t="s">
        <v>104</v>
      </c>
      <c r="L154" s="134" t="s">
        <v>105</v>
      </c>
      <c r="M154" s="133" t="s">
        <v>75</v>
      </c>
      <c r="N154" s="135" t="s">
        <v>106</v>
      </c>
      <c r="O154" s="130"/>
      <c r="P154" s="131" t="s">
        <v>107</v>
      </c>
      <c r="Q154" s="130" t="s">
        <v>108</v>
      </c>
      <c r="R154" s="131" t="s">
        <v>109</v>
      </c>
      <c r="S154" s="19"/>
      <c r="T154" s="90"/>
      <c r="U154" s="89"/>
    </row>
    <row r="155" spans="1:21" s="32" customFormat="1" ht="13" customHeight="1" x14ac:dyDescent="0.35">
      <c r="A155" s="21"/>
      <c r="B155" s="9"/>
      <c r="C155" s="22"/>
      <c r="D155" s="23" t="s">
        <v>110</v>
      </c>
      <c r="E155" s="139" t="s">
        <v>44</v>
      </c>
      <c r="F155" s="139" t="s">
        <v>44</v>
      </c>
      <c r="G155" s="139" t="s">
        <v>45</v>
      </c>
      <c r="H155" s="140" t="s">
        <v>45</v>
      </c>
      <c r="I155" s="130" t="s">
        <v>86</v>
      </c>
      <c r="J155" s="141" t="s">
        <v>111</v>
      </c>
      <c r="K155" s="131">
        <v>45538</v>
      </c>
      <c r="L155" s="142" t="s">
        <v>86</v>
      </c>
      <c r="M155" s="139">
        <v>860005</v>
      </c>
      <c r="N155" s="140">
        <v>174457</v>
      </c>
      <c r="O155" s="143"/>
      <c r="P155" s="144">
        <v>82544</v>
      </c>
      <c r="Q155" s="145">
        <v>63440</v>
      </c>
      <c r="R155" s="144">
        <v>82545</v>
      </c>
      <c r="S155" s="31"/>
      <c r="T155" s="10"/>
      <c r="U155" s="46"/>
    </row>
    <row r="156" spans="1:21" s="32" customFormat="1" ht="13" customHeight="1" x14ac:dyDescent="0.35">
      <c r="B156" s="9"/>
      <c r="C156" s="10"/>
      <c r="D156" s="33" t="s">
        <v>112</v>
      </c>
      <c r="E156" s="130">
        <v>1445102</v>
      </c>
      <c r="F156" s="130">
        <v>80441913</v>
      </c>
      <c r="G156" s="130">
        <v>1445102</v>
      </c>
      <c r="H156" s="131">
        <v>722551</v>
      </c>
      <c r="I156" s="130" t="s">
        <v>113</v>
      </c>
      <c r="J156" s="174">
        <v>153186</v>
      </c>
      <c r="K156" s="135">
        <v>3.8908780903665813E-2</v>
      </c>
      <c r="L156" s="147" t="s">
        <v>114</v>
      </c>
      <c r="M156" s="130">
        <v>50000</v>
      </c>
      <c r="N156" s="131">
        <v>50000</v>
      </c>
      <c r="O156" s="130"/>
      <c r="P156" s="131">
        <v>38974</v>
      </c>
      <c r="Q156" s="138">
        <v>30000</v>
      </c>
      <c r="R156" s="131">
        <v>29231</v>
      </c>
      <c r="S156" s="31"/>
      <c r="T156" s="10"/>
      <c r="U156" s="46"/>
    </row>
    <row r="157" spans="1:21" s="32" customFormat="1" ht="13" customHeight="1" x14ac:dyDescent="0.35">
      <c r="A157" s="35"/>
      <c r="B157" s="9"/>
      <c r="C157" s="12"/>
      <c r="D157" s="36"/>
      <c r="E157" s="133">
        <v>0.50426010731658388</v>
      </c>
      <c r="F157" s="133"/>
      <c r="G157" s="133"/>
      <c r="H157" s="135"/>
      <c r="I157" s="133"/>
      <c r="J157" s="132"/>
      <c r="K157" s="135">
        <v>8.903517587939698E-2</v>
      </c>
      <c r="L157" s="198"/>
      <c r="M157" s="199"/>
      <c r="N157" s="200"/>
      <c r="O157" s="201"/>
      <c r="P157" s="135">
        <v>0.17882001905621583</v>
      </c>
      <c r="Q157" s="202"/>
      <c r="R157" s="135">
        <v>0.17882001905621583</v>
      </c>
      <c r="S157" s="31"/>
      <c r="T157" s="10"/>
      <c r="U157" s="46"/>
    </row>
    <row r="158" spans="1:21" s="32" customFormat="1" ht="13" customHeight="1" x14ac:dyDescent="0.35">
      <c r="B158" s="9"/>
      <c r="C158" s="10"/>
      <c r="D158" s="10"/>
      <c r="E158" s="10"/>
      <c r="F158" s="11"/>
      <c r="G158" s="11"/>
      <c r="H158" s="39"/>
      <c r="I158" s="11"/>
      <c r="J158" s="40"/>
      <c r="K158" s="135">
        <v>5.2356020942408377E-2</v>
      </c>
      <c r="L158" s="37"/>
      <c r="M158" s="31"/>
      <c r="N158" s="38"/>
      <c r="O158" s="11"/>
      <c r="P158" s="39"/>
      <c r="Q158" s="31"/>
      <c r="R158" s="38"/>
      <c r="S158" s="31"/>
      <c r="T158" s="10"/>
      <c r="U158" s="46"/>
    </row>
    <row r="159" spans="1:21" s="32" customFormat="1" ht="13" customHeight="1" x14ac:dyDescent="0.35">
      <c r="B159" s="9"/>
      <c r="C159" s="41" t="s">
        <v>115</v>
      </c>
      <c r="D159" s="42">
        <v>713</v>
      </c>
      <c r="E159" s="43">
        <v>360</v>
      </c>
      <c r="F159" s="11">
        <v>20039</v>
      </c>
      <c r="G159" s="11">
        <v>360</v>
      </c>
      <c r="H159" s="39">
        <v>180</v>
      </c>
      <c r="I159" s="33">
        <v>0</v>
      </c>
      <c r="J159" s="44">
        <v>0</v>
      </c>
      <c r="K159" s="39"/>
      <c r="L159" s="33">
        <v>0</v>
      </c>
      <c r="M159" s="11">
        <v>0</v>
      </c>
      <c r="N159" s="39">
        <v>0</v>
      </c>
      <c r="O159" s="45"/>
      <c r="P159" s="39">
        <v>127</v>
      </c>
      <c r="Q159" s="11"/>
      <c r="R159" s="39"/>
      <c r="S159" s="31"/>
      <c r="T159" s="10"/>
      <c r="U159" s="46"/>
    </row>
    <row r="160" spans="1:21" s="32" customFormat="1" ht="13" customHeight="1" x14ac:dyDescent="0.35">
      <c r="B160" s="9"/>
      <c r="C160" s="41" t="s">
        <v>116</v>
      </c>
      <c r="D160" s="42">
        <v>11642</v>
      </c>
      <c r="E160" s="43">
        <v>5529</v>
      </c>
      <c r="F160" s="11">
        <v>307773</v>
      </c>
      <c r="G160" s="11">
        <v>5529</v>
      </c>
      <c r="H160" s="39">
        <v>2765</v>
      </c>
      <c r="I160" s="33">
        <v>2.9963410997197921E-2</v>
      </c>
      <c r="J160" s="44">
        <v>350</v>
      </c>
      <c r="K160" s="39"/>
      <c r="L160" s="33">
        <v>9.40379403794038E-3</v>
      </c>
      <c r="M160" s="11">
        <v>109</v>
      </c>
      <c r="N160" s="39">
        <v>109</v>
      </c>
      <c r="O160" s="11"/>
      <c r="P160" s="39"/>
      <c r="Q160" s="11"/>
      <c r="R160" s="39"/>
      <c r="S160" s="31"/>
      <c r="T160" s="10"/>
      <c r="U160" s="46"/>
    </row>
    <row r="161" spans="2:21" s="32" customFormat="1" ht="13" customHeight="1" x14ac:dyDescent="0.35">
      <c r="B161" s="9"/>
      <c r="C161" s="41" t="s">
        <v>117</v>
      </c>
      <c r="D161" s="42">
        <v>1997</v>
      </c>
      <c r="E161" s="43">
        <v>1007</v>
      </c>
      <c r="F161" s="11">
        <v>56055</v>
      </c>
      <c r="G161" s="11">
        <v>1007</v>
      </c>
      <c r="H161" s="39">
        <v>504</v>
      </c>
      <c r="I161" s="33">
        <v>0.12560710023029875</v>
      </c>
      <c r="J161" s="44">
        <v>251</v>
      </c>
      <c r="K161" s="39"/>
      <c r="L161" s="33">
        <v>3.2085308056872035E-2</v>
      </c>
      <c r="M161" s="11">
        <v>64</v>
      </c>
      <c r="N161" s="39">
        <v>64</v>
      </c>
      <c r="O161" s="11"/>
      <c r="P161" s="39"/>
      <c r="Q161" s="11"/>
      <c r="R161" s="39"/>
      <c r="S161" s="31"/>
      <c r="T161" s="10"/>
      <c r="U161" s="46"/>
    </row>
    <row r="162" spans="2:21" s="32" customFormat="1" ht="13" customHeight="1" x14ac:dyDescent="0.35">
      <c r="B162" s="9"/>
      <c r="C162" s="41" t="s">
        <v>118</v>
      </c>
      <c r="D162" s="42">
        <v>2221</v>
      </c>
      <c r="E162" s="43">
        <v>1120</v>
      </c>
      <c r="F162" s="11">
        <v>62345</v>
      </c>
      <c r="G162" s="11">
        <v>1120</v>
      </c>
      <c r="H162" s="39">
        <v>560</v>
      </c>
      <c r="I162" s="33">
        <v>0</v>
      </c>
      <c r="J162" s="44">
        <v>0</v>
      </c>
      <c r="K162" s="39"/>
      <c r="L162" s="33">
        <v>0</v>
      </c>
      <c r="M162" s="11">
        <v>0</v>
      </c>
      <c r="N162" s="39">
        <v>0</v>
      </c>
      <c r="O162" s="11"/>
      <c r="P162" s="39"/>
      <c r="Q162" s="11">
        <v>407</v>
      </c>
      <c r="R162" s="39">
        <v>397</v>
      </c>
      <c r="S162" s="31"/>
      <c r="T162" s="10"/>
      <c r="U162" s="46"/>
    </row>
    <row r="163" spans="2:21" s="32" customFormat="1" ht="13" customHeight="1" x14ac:dyDescent="0.35">
      <c r="B163" s="9"/>
      <c r="C163" s="41" t="s">
        <v>119</v>
      </c>
      <c r="D163" s="42">
        <v>18504</v>
      </c>
      <c r="E163" s="43">
        <v>9331</v>
      </c>
      <c r="F163" s="11">
        <v>519412</v>
      </c>
      <c r="G163" s="11">
        <v>9331</v>
      </c>
      <c r="H163" s="39">
        <v>4666</v>
      </c>
      <c r="I163" s="33">
        <v>2.8128895925704479E-2</v>
      </c>
      <c r="J163" s="44">
        <v>521</v>
      </c>
      <c r="K163" s="47">
        <v>720</v>
      </c>
      <c r="L163" s="33">
        <v>3.0978687127024722E-2</v>
      </c>
      <c r="M163" s="11">
        <v>573</v>
      </c>
      <c r="N163" s="39">
        <v>573</v>
      </c>
      <c r="O163" s="11"/>
      <c r="P163" s="39"/>
      <c r="Q163" s="42"/>
      <c r="R163" s="39"/>
      <c r="S163" s="31"/>
      <c r="T163" s="10"/>
      <c r="U163" s="46"/>
    </row>
    <row r="164" spans="2:21" s="32" customFormat="1" ht="13" customHeight="1" x14ac:dyDescent="0.35">
      <c r="B164" s="9"/>
      <c r="C164" s="41" t="s">
        <v>120</v>
      </c>
      <c r="D164" s="42">
        <v>6278</v>
      </c>
      <c r="E164" s="43">
        <v>3166</v>
      </c>
      <c r="F164" s="11">
        <v>176236</v>
      </c>
      <c r="G164" s="11">
        <v>3166</v>
      </c>
      <c r="H164" s="39">
        <v>1583</v>
      </c>
      <c r="I164" s="33">
        <v>6.0754692423050011E-2</v>
      </c>
      <c r="J164" s="44">
        <v>383</v>
      </c>
      <c r="K164" s="47">
        <v>558</v>
      </c>
      <c r="L164" s="33">
        <v>2.9030150753768844E-2</v>
      </c>
      <c r="M164" s="11">
        <v>182</v>
      </c>
      <c r="N164" s="39">
        <v>182</v>
      </c>
      <c r="O164" s="11"/>
      <c r="P164" s="39"/>
      <c r="Q164" s="42"/>
      <c r="R164" s="39"/>
      <c r="S164" s="31"/>
      <c r="T164" s="10"/>
      <c r="U164" s="46"/>
    </row>
    <row r="165" spans="2:21" s="32" customFormat="1" ht="13" customHeight="1" x14ac:dyDescent="0.35">
      <c r="B165" s="9"/>
      <c r="C165" s="41" t="s">
        <v>121</v>
      </c>
      <c r="D165" s="42">
        <v>3836</v>
      </c>
      <c r="E165" s="43">
        <v>1934</v>
      </c>
      <c r="F165" s="11">
        <v>107657</v>
      </c>
      <c r="G165" s="11">
        <v>1934</v>
      </c>
      <c r="H165" s="39">
        <v>967</v>
      </c>
      <c r="I165" s="33">
        <v>0.12443582933980236</v>
      </c>
      <c r="J165" s="44">
        <v>477</v>
      </c>
      <c r="K165" s="39"/>
      <c r="L165" s="33">
        <v>3.3256578947368422E-2</v>
      </c>
      <c r="M165" s="11">
        <v>128</v>
      </c>
      <c r="N165" s="39">
        <v>128</v>
      </c>
      <c r="O165" s="11"/>
      <c r="P165" s="39"/>
      <c r="Q165" s="42"/>
      <c r="R165" s="39"/>
      <c r="S165" s="31"/>
      <c r="T165" s="10"/>
      <c r="U165" s="46"/>
    </row>
    <row r="166" spans="2:21" s="32" customFormat="1" ht="13" customHeight="1" x14ac:dyDescent="0.35">
      <c r="B166" s="9"/>
      <c r="C166" s="41" t="s">
        <v>122</v>
      </c>
      <c r="D166" s="42">
        <v>3013</v>
      </c>
      <c r="E166" s="43">
        <v>1519</v>
      </c>
      <c r="F166" s="11">
        <v>84555</v>
      </c>
      <c r="G166" s="11">
        <v>1519</v>
      </c>
      <c r="H166" s="39">
        <v>760</v>
      </c>
      <c r="I166" s="33">
        <v>7.7765706716490191E-2</v>
      </c>
      <c r="J166" s="44">
        <v>234</v>
      </c>
      <c r="K166" s="39">
        <v>158</v>
      </c>
      <c r="L166" s="33">
        <v>2.757068062827225E-2</v>
      </c>
      <c r="M166" s="11">
        <v>83</v>
      </c>
      <c r="N166" s="39">
        <v>83</v>
      </c>
      <c r="O166" s="11"/>
      <c r="P166" s="39"/>
      <c r="Q166" s="42"/>
      <c r="R166" s="39"/>
      <c r="S166" s="48"/>
      <c r="T166" s="10"/>
      <c r="U166" s="46"/>
    </row>
    <row r="167" spans="2:21" s="32" customFormat="1" ht="13" customHeight="1" x14ac:dyDescent="0.35">
      <c r="B167" s="9"/>
      <c r="C167" s="41" t="s">
        <v>123</v>
      </c>
      <c r="D167" s="42">
        <v>9761</v>
      </c>
      <c r="E167" s="43">
        <v>4922</v>
      </c>
      <c r="F167" s="11">
        <v>273984</v>
      </c>
      <c r="G167" s="11">
        <v>4922</v>
      </c>
      <c r="H167" s="39">
        <v>2461</v>
      </c>
      <c r="I167" s="33">
        <v>0.12550753433759099</v>
      </c>
      <c r="J167" s="44">
        <v>1225</v>
      </c>
      <c r="K167" s="39"/>
      <c r="L167" s="33">
        <v>3.2184873949579834E-2</v>
      </c>
      <c r="M167" s="11">
        <v>314</v>
      </c>
      <c r="N167" s="39">
        <v>314</v>
      </c>
      <c r="O167" s="11"/>
      <c r="P167" s="39"/>
      <c r="Q167" s="42"/>
      <c r="R167" s="39"/>
      <c r="S167" s="49"/>
      <c r="T167" s="50"/>
      <c r="U167" s="51"/>
    </row>
    <row r="168" spans="2:21" s="32" customFormat="1" ht="13" customHeight="1" x14ac:dyDescent="0.35">
      <c r="B168" s="9"/>
      <c r="C168" s="41" t="s">
        <v>124</v>
      </c>
      <c r="D168" s="42">
        <v>3511</v>
      </c>
      <c r="E168" s="43">
        <v>1770</v>
      </c>
      <c r="F168" s="11">
        <v>98527</v>
      </c>
      <c r="G168" s="11">
        <v>1770</v>
      </c>
      <c r="H168" s="39">
        <v>885</v>
      </c>
      <c r="I168" s="33">
        <v>0.122490251952939</v>
      </c>
      <c r="J168" s="44">
        <v>430</v>
      </c>
      <c r="K168" s="39"/>
      <c r="L168" s="33">
        <v>3.5202156334231807E-2</v>
      </c>
      <c r="M168" s="11">
        <v>124</v>
      </c>
      <c r="N168" s="39">
        <v>124</v>
      </c>
      <c r="O168" s="11"/>
      <c r="P168" s="39"/>
      <c r="Q168" s="42"/>
      <c r="R168" s="39"/>
      <c r="S168" s="31"/>
      <c r="T168" s="10"/>
      <c r="U168" s="46"/>
    </row>
    <row r="169" spans="2:21" s="32" customFormat="1" ht="13" customHeight="1" x14ac:dyDescent="0.35">
      <c r="B169" s="9"/>
      <c r="C169" s="41" t="s">
        <v>125</v>
      </c>
      <c r="D169" s="42">
        <v>1417</v>
      </c>
      <c r="E169" s="43">
        <v>715</v>
      </c>
      <c r="F169" s="11">
        <v>39801</v>
      </c>
      <c r="G169" s="11">
        <v>715</v>
      </c>
      <c r="H169" s="39">
        <v>358</v>
      </c>
      <c r="I169" s="33">
        <v>0.17882001905621583</v>
      </c>
      <c r="J169" s="44">
        <v>253</v>
      </c>
      <c r="K169" s="39"/>
      <c r="L169" s="33">
        <v>0</v>
      </c>
      <c r="M169" s="11">
        <v>0</v>
      </c>
      <c r="N169" s="39">
        <v>0</v>
      </c>
      <c r="O169" s="11"/>
      <c r="P169" s="39"/>
      <c r="Q169" s="42"/>
      <c r="R169" s="39"/>
      <c r="S169" s="31"/>
      <c r="T169" s="10"/>
      <c r="U169" s="46"/>
    </row>
    <row r="170" spans="2:21" s="32" customFormat="1" ht="13" customHeight="1" thickBot="1" x14ac:dyDescent="0.4">
      <c r="B170" s="9"/>
      <c r="C170" s="41" t="s">
        <v>126</v>
      </c>
      <c r="D170" s="42">
        <v>19</v>
      </c>
      <c r="E170" s="43">
        <v>10</v>
      </c>
      <c r="F170" s="11">
        <v>557</v>
      </c>
      <c r="G170" s="11">
        <v>10</v>
      </c>
      <c r="H170" s="39">
        <v>5</v>
      </c>
      <c r="I170" s="33">
        <v>0.17882001905621583</v>
      </c>
      <c r="J170" s="52">
        <v>3</v>
      </c>
      <c r="K170" s="39"/>
      <c r="L170" s="33">
        <v>0</v>
      </c>
      <c r="M170" s="11">
        <v>0</v>
      </c>
      <c r="N170" s="39">
        <v>0</v>
      </c>
      <c r="O170" s="11"/>
      <c r="P170" s="39"/>
      <c r="Q170" s="42"/>
      <c r="R170" s="39"/>
      <c r="S170" s="31"/>
      <c r="T170" s="10"/>
      <c r="U170" s="46"/>
    </row>
    <row r="171" spans="2:21" s="32" customFormat="1" ht="13" customHeight="1" x14ac:dyDescent="0.35">
      <c r="B171" s="9"/>
      <c r="C171" s="41" t="s">
        <v>127</v>
      </c>
      <c r="D171" s="42">
        <v>62912</v>
      </c>
      <c r="E171" s="53">
        <v>31383</v>
      </c>
      <c r="F171" s="53">
        <v>1746941</v>
      </c>
      <c r="G171" s="69">
        <v>31383</v>
      </c>
      <c r="H171" s="53">
        <v>15694</v>
      </c>
      <c r="I171" s="54"/>
      <c r="J171" s="53">
        <v>4127</v>
      </c>
      <c r="K171" s="53">
        <v>1436</v>
      </c>
      <c r="L171" s="31"/>
      <c r="M171" s="53">
        <v>1577</v>
      </c>
      <c r="N171" s="53">
        <v>1577</v>
      </c>
      <c r="O171" s="69"/>
      <c r="P171" s="53">
        <v>127</v>
      </c>
      <c r="Q171" s="53">
        <v>407</v>
      </c>
      <c r="R171" s="53">
        <v>397</v>
      </c>
      <c r="S171" s="31"/>
      <c r="T171" s="10"/>
      <c r="U171" s="46"/>
    </row>
    <row r="172" spans="2:21" s="32" customFormat="1" ht="13" customHeight="1" x14ac:dyDescent="0.35">
      <c r="B172" s="9"/>
      <c r="C172" s="41" t="s">
        <v>128</v>
      </c>
      <c r="D172" s="42"/>
      <c r="E172" s="55">
        <v>2.5920000000000001</v>
      </c>
      <c r="F172" s="55">
        <v>4.6699999999999998E-2</v>
      </c>
      <c r="G172" s="55">
        <v>0</v>
      </c>
      <c r="H172" s="55">
        <v>9.7309999999999999</v>
      </c>
      <c r="I172" s="56"/>
      <c r="J172" s="55">
        <v>9.85</v>
      </c>
      <c r="K172" s="55">
        <v>9.85</v>
      </c>
      <c r="L172" s="31"/>
      <c r="M172" s="55">
        <v>23.25</v>
      </c>
      <c r="N172" s="55">
        <v>9.85</v>
      </c>
      <c r="O172" s="55"/>
      <c r="P172" s="55">
        <v>9.85</v>
      </c>
      <c r="Q172" s="55">
        <v>4.5625</v>
      </c>
      <c r="R172" s="55">
        <v>9.85</v>
      </c>
      <c r="S172" s="31"/>
      <c r="T172" s="10"/>
      <c r="U172" s="46"/>
    </row>
    <row r="173" spans="2:21" s="32" customFormat="1" ht="13" customHeight="1" thickBot="1" x14ac:dyDescent="0.4">
      <c r="B173" s="9"/>
      <c r="C173" s="41" t="s">
        <v>129</v>
      </c>
      <c r="D173" s="41"/>
      <c r="E173" s="57">
        <v>81344.736000000004</v>
      </c>
      <c r="F173" s="57">
        <v>81582.144700000004</v>
      </c>
      <c r="G173" s="70">
        <v>0</v>
      </c>
      <c r="H173" s="57">
        <v>152718.31399999998</v>
      </c>
      <c r="I173" s="11"/>
      <c r="J173" s="57">
        <v>40650.949999999997</v>
      </c>
      <c r="K173" s="57">
        <v>14144.6</v>
      </c>
      <c r="L173" s="31"/>
      <c r="M173" s="57">
        <v>36665.25</v>
      </c>
      <c r="N173" s="57">
        <v>15533.449999999999</v>
      </c>
      <c r="O173" s="70"/>
      <c r="P173" s="57">
        <v>1250.95</v>
      </c>
      <c r="Q173" s="57">
        <v>1856.9375</v>
      </c>
      <c r="R173" s="57">
        <v>3910.45</v>
      </c>
      <c r="S173" s="31"/>
      <c r="T173" s="10"/>
      <c r="U173" s="46"/>
    </row>
    <row r="174" spans="2:21" s="60" customFormat="1" ht="13" customHeight="1" x14ac:dyDescent="0.35">
      <c r="B174" s="9"/>
      <c r="C174" s="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T174" s="61"/>
      <c r="U174" s="61"/>
    </row>
    <row r="175" spans="2:21" s="32" customFormat="1" ht="13" customHeight="1" x14ac:dyDescent="0.35">
      <c r="B175" s="9"/>
      <c r="C175" s="41" t="s">
        <v>130</v>
      </c>
      <c r="D175" s="41"/>
      <c r="E175" s="41"/>
      <c r="F175" s="58"/>
      <c r="G175" s="58"/>
      <c r="H175" s="58"/>
      <c r="I175" s="58"/>
      <c r="J175" s="58"/>
      <c r="K175" s="11"/>
      <c r="L175" s="58"/>
      <c r="M175" s="58"/>
      <c r="N175" s="58"/>
      <c r="O175" s="58"/>
      <c r="P175" s="58"/>
      <c r="Q175" s="58"/>
      <c r="R175" s="58"/>
      <c r="S175" s="58"/>
      <c r="T175" s="10"/>
      <c r="U175" s="46"/>
    </row>
    <row r="176" spans="2:21" s="32" customFormat="1" ht="13" customHeight="1" x14ac:dyDescent="0.35">
      <c r="B176" s="9"/>
      <c r="C176" s="46"/>
      <c r="D176" s="31"/>
      <c r="E176" s="151"/>
      <c r="F176" s="151"/>
      <c r="G176" s="151"/>
      <c r="H176" s="151"/>
      <c r="I176" s="151"/>
      <c r="J176" s="175" t="s">
        <v>86</v>
      </c>
      <c r="K176" s="175" t="s">
        <v>86</v>
      </c>
      <c r="L176" s="3" t="s">
        <v>131</v>
      </c>
      <c r="M176" s="178" t="s">
        <v>131</v>
      </c>
      <c r="N176" s="179" t="s">
        <v>131</v>
      </c>
      <c r="O176" s="178" t="s">
        <v>131</v>
      </c>
      <c r="P176" s="151"/>
      <c r="Q176" s="31"/>
      <c r="R176" s="31"/>
      <c r="S176" s="31"/>
      <c r="T176" s="10"/>
      <c r="U176" s="46"/>
    </row>
    <row r="177" spans="2:21" s="32" customFormat="1" ht="13" customHeight="1" x14ac:dyDescent="0.35">
      <c r="B177" s="9"/>
      <c r="C177" s="10"/>
      <c r="D177" s="31"/>
      <c r="E177" s="179" t="s">
        <v>98</v>
      </c>
      <c r="F177" s="146" t="s">
        <v>132</v>
      </c>
      <c r="G177" s="135" t="s">
        <v>98</v>
      </c>
      <c r="H177" s="146" t="s">
        <v>133</v>
      </c>
      <c r="I177" s="135" t="s">
        <v>98</v>
      </c>
      <c r="J177" s="3" t="s">
        <v>134</v>
      </c>
      <c r="K177" s="3" t="s">
        <v>134</v>
      </c>
      <c r="L177" s="3" t="s">
        <v>135</v>
      </c>
      <c r="M177" s="178" t="s">
        <v>135</v>
      </c>
      <c r="N177" s="179" t="s">
        <v>14</v>
      </c>
      <c r="O177" s="178" t="s">
        <v>14</v>
      </c>
      <c r="P177" s="151"/>
      <c r="Q177" s="31"/>
      <c r="R177" s="31"/>
      <c r="S177" s="31"/>
      <c r="T177" s="10"/>
      <c r="U177" s="46"/>
    </row>
    <row r="178" spans="2:21" s="32" customFormat="1" ht="13" customHeight="1" x14ac:dyDescent="0.35">
      <c r="B178" s="9"/>
      <c r="C178" s="10"/>
      <c r="D178" s="31"/>
      <c r="E178" s="147" t="s">
        <v>136</v>
      </c>
      <c r="F178" s="146" t="s">
        <v>137</v>
      </c>
      <c r="G178" s="135" t="s">
        <v>136</v>
      </c>
      <c r="H178" s="146" t="s">
        <v>138</v>
      </c>
      <c r="I178" s="135" t="s">
        <v>139</v>
      </c>
      <c r="J178" s="3" t="s">
        <v>23</v>
      </c>
      <c r="K178" s="3" t="s">
        <v>22</v>
      </c>
      <c r="L178" s="138" t="s">
        <v>140</v>
      </c>
      <c r="M178" s="131" t="s">
        <v>141</v>
      </c>
      <c r="N178" s="179" t="s">
        <v>140</v>
      </c>
      <c r="O178" s="178" t="s">
        <v>141</v>
      </c>
      <c r="P178" s="151"/>
      <c r="Q178" s="31"/>
      <c r="R178" s="31"/>
      <c r="S178" s="31"/>
      <c r="T178" s="10"/>
      <c r="U178" s="46"/>
    </row>
    <row r="179" spans="2:21" s="32" customFormat="1" ht="13" customHeight="1" x14ac:dyDescent="0.35">
      <c r="B179" s="9"/>
      <c r="C179" s="10"/>
      <c r="D179" s="31"/>
      <c r="E179" s="142" t="s">
        <v>86</v>
      </c>
      <c r="F179" s="145">
        <v>198766</v>
      </c>
      <c r="G179" s="140">
        <v>201876</v>
      </c>
      <c r="H179" s="145">
        <v>950015</v>
      </c>
      <c r="I179" s="140">
        <v>200905</v>
      </c>
      <c r="J179" s="180" t="s">
        <v>142</v>
      </c>
      <c r="K179" s="180" t="s">
        <v>142</v>
      </c>
      <c r="L179" s="180" t="s">
        <v>143</v>
      </c>
      <c r="M179" s="140" t="s">
        <v>143</v>
      </c>
      <c r="N179" s="142">
        <v>70361</v>
      </c>
      <c r="O179" s="144">
        <v>70361</v>
      </c>
      <c r="P179" s="151"/>
      <c r="Q179" s="31"/>
      <c r="R179" s="31"/>
      <c r="S179" s="31"/>
      <c r="T179" s="10"/>
      <c r="U179" s="46"/>
    </row>
    <row r="180" spans="2:21" s="32" customFormat="1" ht="13" customHeight="1" x14ac:dyDescent="0.35">
      <c r="B180" s="9"/>
      <c r="C180" s="10"/>
      <c r="D180" s="31"/>
      <c r="E180" s="147" t="s">
        <v>114</v>
      </c>
      <c r="F180" s="138">
        <v>35000</v>
      </c>
      <c r="G180" s="131">
        <v>35000</v>
      </c>
      <c r="H180" s="138">
        <v>35000</v>
      </c>
      <c r="I180" s="131">
        <v>35000</v>
      </c>
      <c r="J180" s="138">
        <v>26667</v>
      </c>
      <c r="K180" s="138">
        <v>2000000</v>
      </c>
      <c r="L180" s="138">
        <v>26338</v>
      </c>
      <c r="M180" s="131">
        <v>10244</v>
      </c>
      <c r="N180" s="147">
        <v>43662</v>
      </c>
      <c r="O180" s="131">
        <v>15000</v>
      </c>
      <c r="P180" s="151"/>
      <c r="Q180" s="31"/>
      <c r="R180" s="31"/>
      <c r="S180" s="31"/>
      <c r="T180" s="10"/>
      <c r="U180" s="46"/>
    </row>
    <row r="181" spans="2:21" s="32" customFormat="1" ht="13" customHeight="1" x14ac:dyDescent="0.35">
      <c r="B181" s="9"/>
      <c r="C181" s="10"/>
      <c r="D181" s="31"/>
      <c r="E181" s="150"/>
      <c r="F181" s="199"/>
      <c r="G181" s="200"/>
      <c r="H181" s="175"/>
      <c r="I181" s="135">
        <v>5.9676044330775786E-2</v>
      </c>
      <c r="J181" s="203"/>
      <c r="K181" s="202"/>
      <c r="L181" s="146"/>
      <c r="M181" s="135"/>
      <c r="N181" s="146">
        <v>0.11832520325203252</v>
      </c>
      <c r="O181" s="135"/>
      <c r="P181" s="151"/>
      <c r="Q181" s="31"/>
      <c r="R181" s="31"/>
      <c r="S181" s="31"/>
      <c r="T181" s="10"/>
      <c r="U181" s="46"/>
    </row>
    <row r="182" spans="2:21" s="32" customFormat="1" ht="13" customHeight="1" x14ac:dyDescent="0.35">
      <c r="B182" s="9"/>
      <c r="C182" s="10"/>
      <c r="D182" s="31"/>
      <c r="E182" s="150"/>
      <c r="F182" s="151"/>
      <c r="G182" s="152"/>
      <c r="H182" s="181"/>
      <c r="I182" s="136"/>
      <c r="J182" s="151"/>
      <c r="K182" s="151"/>
      <c r="L182" s="151"/>
      <c r="M182" s="152"/>
      <c r="N182" s="150"/>
      <c r="O182" s="152"/>
      <c r="P182" s="151"/>
      <c r="Q182" s="31"/>
      <c r="R182" s="31"/>
      <c r="S182" s="31"/>
      <c r="T182" s="10"/>
      <c r="U182" s="46"/>
    </row>
    <row r="183" spans="2:21" s="32" customFormat="1" ht="13" customHeight="1" x14ac:dyDescent="0.35">
      <c r="B183" s="9"/>
      <c r="C183" s="41" t="s">
        <v>115</v>
      </c>
      <c r="D183" s="31"/>
      <c r="E183" s="134">
        <v>0</v>
      </c>
      <c r="F183" s="1">
        <v>0</v>
      </c>
      <c r="G183" s="154">
        <v>0</v>
      </c>
      <c r="H183" s="175"/>
      <c r="I183" s="182"/>
      <c r="J183" s="163"/>
      <c r="K183" s="163"/>
      <c r="L183" s="163"/>
      <c r="M183" s="161"/>
      <c r="N183" s="183"/>
      <c r="O183" s="161"/>
      <c r="P183" s="151"/>
      <c r="Q183" s="31"/>
      <c r="R183" s="31"/>
      <c r="S183" s="31"/>
      <c r="T183" s="10"/>
      <c r="U183" s="46"/>
    </row>
    <row r="184" spans="2:21" s="32" customFormat="1" ht="13" customHeight="1" x14ac:dyDescent="0.35">
      <c r="B184" s="9"/>
      <c r="C184" s="41" t="s">
        <v>116</v>
      </c>
      <c r="D184" s="31"/>
      <c r="E184" s="134">
        <v>2.1127610769045031E-2</v>
      </c>
      <c r="F184" s="1">
        <v>246</v>
      </c>
      <c r="G184" s="154">
        <v>246</v>
      </c>
      <c r="H184" s="175"/>
      <c r="I184" s="182"/>
      <c r="J184" s="1">
        <v>346</v>
      </c>
      <c r="K184" s="1">
        <v>25950</v>
      </c>
      <c r="L184" s="1">
        <v>342</v>
      </c>
      <c r="M184" s="154">
        <v>133</v>
      </c>
      <c r="N184" s="184">
        <v>1377</v>
      </c>
      <c r="O184" s="154">
        <v>473</v>
      </c>
      <c r="P184" s="151"/>
      <c r="Q184" s="31"/>
      <c r="R184" s="31"/>
      <c r="S184" s="31"/>
      <c r="T184" s="10"/>
      <c r="U184" s="46"/>
    </row>
    <row r="185" spans="2:21" s="32" customFormat="1" ht="13" customHeight="1" x14ac:dyDescent="0.35">
      <c r="B185" s="9"/>
      <c r="C185" s="41" t="s">
        <v>117</v>
      </c>
      <c r="D185" s="31"/>
      <c r="E185" s="134">
        <v>2.1127610769045031E-2</v>
      </c>
      <c r="F185" s="1">
        <v>42</v>
      </c>
      <c r="G185" s="154">
        <v>42</v>
      </c>
      <c r="H185" s="175"/>
      <c r="I185" s="182"/>
      <c r="J185" s="163"/>
      <c r="K185" s="163"/>
      <c r="L185" s="163"/>
      <c r="M185" s="161"/>
      <c r="N185" s="183"/>
      <c r="O185" s="161"/>
      <c r="P185" s="151"/>
      <c r="Q185" s="31"/>
      <c r="R185" s="31"/>
      <c r="S185" s="31"/>
      <c r="T185" s="10"/>
      <c r="U185" s="46"/>
    </row>
    <row r="186" spans="2:21" s="32" customFormat="1" ht="13" customHeight="1" x14ac:dyDescent="0.35">
      <c r="B186" s="9"/>
      <c r="C186" s="41" t="s">
        <v>118</v>
      </c>
      <c r="D186" s="31"/>
      <c r="E186" s="134">
        <v>0</v>
      </c>
      <c r="F186" s="1">
        <v>0</v>
      </c>
      <c r="G186" s="154">
        <v>0</v>
      </c>
      <c r="H186" s="175"/>
      <c r="I186" s="182"/>
      <c r="J186" s="163"/>
      <c r="K186" s="163"/>
      <c r="L186" s="163"/>
      <c r="M186" s="161"/>
      <c r="N186" s="183"/>
      <c r="O186" s="161"/>
      <c r="P186" s="151"/>
      <c r="Q186" s="31"/>
      <c r="R186" s="31"/>
      <c r="S186" s="31"/>
      <c r="T186" s="10"/>
      <c r="U186" s="46"/>
    </row>
    <row r="187" spans="2:21" s="32" customFormat="1" ht="13" customHeight="1" x14ac:dyDescent="0.35">
      <c r="B187" s="9"/>
      <c r="C187" s="41" t="s">
        <v>119</v>
      </c>
      <c r="D187" s="31"/>
      <c r="E187" s="134">
        <v>2.1127610769045034E-2</v>
      </c>
      <c r="F187" s="1">
        <v>391</v>
      </c>
      <c r="G187" s="154">
        <v>391</v>
      </c>
      <c r="H187" s="185">
        <v>1104</v>
      </c>
      <c r="I187" s="186">
        <v>1104</v>
      </c>
      <c r="J187" s="163"/>
      <c r="K187" s="163"/>
      <c r="L187" s="163"/>
      <c r="M187" s="161"/>
      <c r="N187" s="183"/>
      <c r="O187" s="161"/>
      <c r="P187" s="151"/>
      <c r="Q187" s="31"/>
      <c r="R187" s="31"/>
      <c r="S187" s="31"/>
      <c r="T187" s="10"/>
      <c r="U187" s="46"/>
    </row>
    <row r="188" spans="2:21" s="32" customFormat="1" ht="13" customHeight="1" x14ac:dyDescent="0.35">
      <c r="B188" s="9"/>
      <c r="C188" s="41" t="s">
        <v>120</v>
      </c>
      <c r="D188" s="31"/>
      <c r="E188" s="134">
        <v>0</v>
      </c>
      <c r="F188" s="1">
        <v>0</v>
      </c>
      <c r="G188" s="154">
        <v>0</v>
      </c>
      <c r="H188" s="185"/>
      <c r="I188" s="186"/>
      <c r="J188" s="163"/>
      <c r="K188" s="163"/>
      <c r="L188" s="163"/>
      <c r="M188" s="161"/>
      <c r="N188" s="183"/>
      <c r="O188" s="161"/>
      <c r="P188" s="151"/>
      <c r="Q188" s="31"/>
      <c r="R188" s="31"/>
      <c r="S188" s="31"/>
      <c r="T188" s="10"/>
      <c r="U188" s="46"/>
    </row>
    <row r="189" spans="2:21" s="32" customFormat="1" ht="13" customHeight="1" x14ac:dyDescent="0.35">
      <c r="B189" s="9"/>
      <c r="C189" s="41" t="s">
        <v>121</v>
      </c>
      <c r="D189" s="31"/>
      <c r="E189" s="134">
        <v>2.1127610769045034E-2</v>
      </c>
      <c r="F189" s="1">
        <v>81</v>
      </c>
      <c r="G189" s="154">
        <v>81</v>
      </c>
      <c r="H189" s="175"/>
      <c r="I189" s="182"/>
      <c r="J189" s="163"/>
      <c r="K189" s="163"/>
      <c r="L189" s="163"/>
      <c r="M189" s="161"/>
      <c r="N189" s="183"/>
      <c r="O189" s="161"/>
      <c r="P189" s="151"/>
      <c r="Q189" s="31"/>
      <c r="R189" s="31"/>
      <c r="S189" s="31"/>
      <c r="T189" s="10"/>
      <c r="U189" s="46"/>
    </row>
    <row r="190" spans="2:21" s="32" customFormat="1" ht="13" customHeight="1" x14ac:dyDescent="0.35">
      <c r="B190" s="9"/>
      <c r="C190" s="41" t="s">
        <v>122</v>
      </c>
      <c r="D190" s="31"/>
      <c r="E190" s="134">
        <v>2.1127610769045031E-2</v>
      </c>
      <c r="F190" s="1">
        <v>64</v>
      </c>
      <c r="G190" s="154">
        <v>64</v>
      </c>
      <c r="H190" s="185"/>
      <c r="I190" s="186"/>
      <c r="J190" s="163"/>
      <c r="K190" s="163"/>
      <c r="L190" s="163"/>
      <c r="M190" s="161"/>
      <c r="N190" s="183"/>
      <c r="O190" s="161"/>
      <c r="P190" s="151"/>
      <c r="Q190" s="31"/>
      <c r="R190" s="31"/>
      <c r="S190" s="31"/>
      <c r="T190" s="10"/>
      <c r="U190" s="46"/>
    </row>
    <row r="191" spans="2:21" s="32" customFormat="1" ht="13" customHeight="1" x14ac:dyDescent="0.35">
      <c r="B191" s="9"/>
      <c r="C191" s="41" t="s">
        <v>123</v>
      </c>
      <c r="D191" s="31"/>
      <c r="E191" s="134">
        <v>2.1127610769045031E-2</v>
      </c>
      <c r="F191" s="1">
        <v>206</v>
      </c>
      <c r="G191" s="154">
        <v>206</v>
      </c>
      <c r="H191" s="175"/>
      <c r="I191" s="182"/>
      <c r="J191" s="163"/>
      <c r="K191" s="163"/>
      <c r="L191" s="163"/>
      <c r="M191" s="161"/>
      <c r="N191" s="183"/>
      <c r="O191" s="161"/>
      <c r="P191" s="151"/>
      <c r="Q191" s="31"/>
      <c r="R191" s="31"/>
      <c r="S191" s="31"/>
      <c r="T191" s="10"/>
      <c r="U191" s="46"/>
    </row>
    <row r="192" spans="2:21" s="32" customFormat="1" ht="13" customHeight="1" x14ac:dyDescent="0.35">
      <c r="B192" s="9"/>
      <c r="C192" s="41" t="s">
        <v>124</v>
      </c>
      <c r="D192" s="31"/>
      <c r="E192" s="134">
        <v>2.1127610769045031E-2</v>
      </c>
      <c r="F192" s="1">
        <v>74</v>
      </c>
      <c r="G192" s="154">
        <v>74</v>
      </c>
      <c r="H192" s="175"/>
      <c r="I192" s="182"/>
      <c r="J192" s="163"/>
      <c r="K192" s="163"/>
      <c r="L192" s="163"/>
      <c r="M192" s="161"/>
      <c r="N192" s="183"/>
      <c r="O192" s="161"/>
      <c r="P192" s="151"/>
      <c r="Q192" s="31"/>
      <c r="R192" s="31"/>
      <c r="S192" s="31"/>
      <c r="T192" s="10"/>
      <c r="U192" s="46"/>
    </row>
    <row r="193" spans="1:21" s="32" customFormat="1" ht="13" customHeight="1" x14ac:dyDescent="0.35">
      <c r="B193" s="9"/>
      <c r="C193" s="41" t="s">
        <v>125</v>
      </c>
      <c r="D193" s="31"/>
      <c r="E193" s="134">
        <v>0</v>
      </c>
      <c r="F193" s="1">
        <v>0</v>
      </c>
      <c r="G193" s="154">
        <v>0</v>
      </c>
      <c r="H193" s="175"/>
      <c r="I193" s="182"/>
      <c r="J193" s="163"/>
      <c r="K193" s="163"/>
      <c r="L193" s="163"/>
      <c r="M193" s="161"/>
      <c r="N193" s="183"/>
      <c r="O193" s="161"/>
      <c r="P193" s="151"/>
      <c r="Q193" s="31"/>
      <c r="R193" s="31"/>
      <c r="S193" s="31"/>
      <c r="T193" s="10"/>
      <c r="U193" s="46"/>
    </row>
    <row r="194" spans="1:21" s="32" customFormat="1" ht="13" customHeight="1" thickBot="1" x14ac:dyDescent="0.4">
      <c r="B194" s="9"/>
      <c r="C194" s="41" t="s">
        <v>126</v>
      </c>
      <c r="D194" s="31"/>
      <c r="E194" s="134">
        <v>0</v>
      </c>
      <c r="F194" s="1">
        <v>0</v>
      </c>
      <c r="G194" s="154">
        <v>0</v>
      </c>
      <c r="H194" s="187"/>
      <c r="I194" s="175"/>
      <c r="J194" s="188"/>
      <c r="K194" s="163"/>
      <c r="L194" s="163"/>
      <c r="M194" s="161"/>
      <c r="N194" s="183"/>
      <c r="O194" s="161"/>
      <c r="P194" s="151"/>
      <c r="Q194" s="31"/>
      <c r="R194" s="31"/>
      <c r="S194" s="31"/>
      <c r="T194" s="10"/>
      <c r="U194" s="46"/>
    </row>
    <row r="195" spans="1:21" s="32" customFormat="1" ht="13" customHeight="1" x14ac:dyDescent="0.35">
      <c r="B195" s="9"/>
      <c r="C195" s="41" t="s">
        <v>127</v>
      </c>
      <c r="D195" s="31"/>
      <c r="E195" s="189"/>
      <c r="F195" s="190">
        <v>1104</v>
      </c>
      <c r="G195" s="190">
        <v>1104</v>
      </c>
      <c r="H195" s="190">
        <v>1104</v>
      </c>
      <c r="I195" s="190">
        <v>1104</v>
      </c>
      <c r="J195" s="190">
        <v>346</v>
      </c>
      <c r="K195" s="190">
        <v>25950</v>
      </c>
      <c r="L195" s="197">
        <v>342</v>
      </c>
      <c r="M195" s="190">
        <v>133</v>
      </c>
      <c r="N195" s="197">
        <v>1377</v>
      </c>
      <c r="O195" s="190">
        <v>473</v>
      </c>
      <c r="P195" s="151"/>
      <c r="Q195" s="31"/>
      <c r="R195" s="31"/>
      <c r="S195" s="31"/>
      <c r="T195" s="10"/>
      <c r="U195" s="46"/>
    </row>
    <row r="196" spans="1:21" s="32" customFormat="1" ht="13" customHeight="1" x14ac:dyDescent="0.35">
      <c r="B196" s="9"/>
      <c r="C196" s="10" t="s">
        <v>128</v>
      </c>
      <c r="D196" s="31"/>
      <c r="E196" s="189"/>
      <c r="F196" s="194">
        <v>10.401333333333334</v>
      </c>
      <c r="G196" s="194">
        <v>9.85</v>
      </c>
      <c r="H196" s="194">
        <v>13.6875</v>
      </c>
      <c r="I196" s="194">
        <v>9.85</v>
      </c>
      <c r="J196" s="194">
        <v>4.1189976249999996</v>
      </c>
      <c r="K196" s="194">
        <v>4.2249992013888897E-2</v>
      </c>
      <c r="L196" s="194">
        <v>0</v>
      </c>
      <c r="M196" s="194">
        <v>4.2552916666666665</v>
      </c>
      <c r="N196" s="194">
        <v>0</v>
      </c>
      <c r="O196" s="194">
        <v>4.2552916666666665</v>
      </c>
      <c r="P196" s="151"/>
      <c r="Q196" s="31"/>
      <c r="R196" s="31"/>
      <c r="S196" s="31"/>
      <c r="T196" s="10"/>
      <c r="U196" s="46"/>
    </row>
    <row r="197" spans="1:21" s="32" customFormat="1" ht="13" customHeight="1" thickBot="1" x14ac:dyDescent="0.4">
      <c r="A197" s="35"/>
      <c r="B197" s="9"/>
      <c r="C197" s="41" t="s">
        <v>129</v>
      </c>
      <c r="D197" s="31"/>
      <c r="E197" s="189"/>
      <c r="F197" s="171">
        <v>11483.072</v>
      </c>
      <c r="G197" s="171">
        <v>10874.4</v>
      </c>
      <c r="H197" s="171">
        <v>15111</v>
      </c>
      <c r="I197" s="171">
        <v>10874.4</v>
      </c>
      <c r="J197" s="171">
        <v>1425.1731782499999</v>
      </c>
      <c r="K197" s="171">
        <v>1096.3872927604168</v>
      </c>
      <c r="L197" s="173">
        <v>0</v>
      </c>
      <c r="M197" s="171">
        <v>565.95379166666669</v>
      </c>
      <c r="N197" s="173">
        <v>0</v>
      </c>
      <c r="O197" s="171">
        <v>2012.7529583333333</v>
      </c>
      <c r="P197" s="151"/>
      <c r="Q197" s="31"/>
      <c r="R197" s="31"/>
      <c r="S197" s="31"/>
      <c r="T197" s="10"/>
      <c r="U197" s="46"/>
    </row>
    <row r="198" spans="1:21" s="60" customFormat="1" ht="13" customHeight="1" x14ac:dyDescent="0.35">
      <c r="B198" s="9"/>
      <c r="C198" s="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R198" s="31"/>
      <c r="S198" s="71" t="s">
        <v>144</v>
      </c>
      <c r="T198" s="61"/>
      <c r="U198" s="61"/>
    </row>
    <row r="199" spans="1:21" s="32" customFormat="1" ht="13" customHeight="1" x14ac:dyDescent="0.35">
      <c r="A199" s="35"/>
      <c r="B199" s="9"/>
      <c r="C199" s="10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31"/>
      <c r="S199" s="71"/>
      <c r="T199" s="58"/>
      <c r="U199" s="58"/>
    </row>
    <row r="200" spans="1:21" s="32" customFormat="1" ht="13" customHeight="1" x14ac:dyDescent="0.35">
      <c r="B200" s="9"/>
      <c r="C200" s="10"/>
      <c r="D200" s="11"/>
      <c r="E200" s="11"/>
      <c r="F200" s="31"/>
      <c r="G200" s="11"/>
      <c r="H200" s="42"/>
      <c r="I200" s="31"/>
      <c r="J200" s="42"/>
      <c r="K200" s="42"/>
      <c r="L200" s="31"/>
      <c r="M200" s="31"/>
      <c r="N200" s="31"/>
      <c r="O200" s="31"/>
      <c r="P200" s="31"/>
      <c r="Q200" s="31"/>
      <c r="R200" s="19"/>
      <c r="S200" s="58"/>
      <c r="T200" s="10"/>
      <c r="U200" s="46"/>
    </row>
    <row r="201" spans="1:21" s="32" customFormat="1" ht="13" customHeight="1" x14ac:dyDescent="0.35">
      <c r="A201" s="35"/>
      <c r="B201" s="9"/>
      <c r="C201" s="10"/>
      <c r="D201" s="11"/>
      <c r="E201" s="11"/>
      <c r="F201" s="31"/>
      <c r="G201" s="11"/>
      <c r="H201" s="42"/>
      <c r="I201" s="31"/>
      <c r="J201" s="42"/>
      <c r="K201" s="42"/>
      <c r="L201" s="31"/>
      <c r="M201" s="31"/>
      <c r="N201" s="31"/>
      <c r="O201" s="31"/>
      <c r="P201" s="31"/>
      <c r="Q201" s="42"/>
      <c r="R201" s="12" t="s">
        <v>133</v>
      </c>
      <c r="S201" s="58">
        <v>15111</v>
      </c>
      <c r="T201" s="11"/>
      <c r="U201" s="72"/>
    </row>
    <row r="202" spans="1:21" s="32" customFormat="1" ht="13" customHeight="1" x14ac:dyDescent="0.35">
      <c r="A202" s="35"/>
      <c r="B202" s="9"/>
      <c r="C202" s="10"/>
      <c r="D202" s="11"/>
      <c r="E202" s="11"/>
      <c r="F202" s="31"/>
      <c r="G202" s="11"/>
      <c r="H202" s="42"/>
      <c r="I202" s="31"/>
      <c r="J202" s="42"/>
      <c r="K202" s="42"/>
      <c r="L202" s="31"/>
      <c r="M202" s="31"/>
      <c r="N202" s="31"/>
      <c r="O202" s="31"/>
      <c r="P202" s="31"/>
      <c r="Q202" s="42"/>
      <c r="R202" s="12" t="s">
        <v>99</v>
      </c>
      <c r="S202" s="58">
        <v>36665.25</v>
      </c>
      <c r="T202" s="11"/>
      <c r="U202" s="72"/>
    </row>
    <row r="203" spans="1:21" s="32" customFormat="1" ht="13" customHeight="1" x14ac:dyDescent="0.35">
      <c r="A203" s="35"/>
      <c r="B203" s="9"/>
      <c r="C203" s="10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12" t="s">
        <v>145</v>
      </c>
      <c r="S203" s="58">
        <v>2578.7067499999998</v>
      </c>
      <c r="T203" s="11"/>
      <c r="U203" s="72"/>
    </row>
    <row r="204" spans="1:21" s="32" customFormat="1" ht="13" customHeight="1" x14ac:dyDescent="0.35">
      <c r="A204" s="35"/>
      <c r="B204" s="9"/>
      <c r="C204" s="10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12" t="s">
        <v>134</v>
      </c>
      <c r="S204" s="58">
        <v>2521.5604710104167</v>
      </c>
      <c r="T204" s="11"/>
      <c r="U204" s="72"/>
    </row>
    <row r="205" spans="1:21" s="32" customFormat="1" ht="13" customHeight="1" x14ac:dyDescent="0.35">
      <c r="A205" s="35"/>
      <c r="B205" s="9"/>
      <c r="C205" s="10"/>
      <c r="D205" s="42"/>
      <c r="E205" s="31"/>
      <c r="F205" s="31"/>
      <c r="G205" s="42"/>
      <c r="H205" s="73"/>
      <c r="I205" s="42"/>
      <c r="J205" s="42"/>
      <c r="K205" s="42"/>
      <c r="L205" s="42"/>
      <c r="M205" s="42"/>
      <c r="N205" s="42"/>
      <c r="O205" s="42"/>
      <c r="P205" s="42"/>
      <c r="Q205" s="42"/>
      <c r="R205" s="31" t="s">
        <v>95</v>
      </c>
      <c r="S205" s="58">
        <v>162926.88070000001</v>
      </c>
      <c r="T205" s="11"/>
      <c r="U205" s="72"/>
    </row>
    <row r="206" spans="1:21" s="32" customFormat="1" ht="13" customHeight="1" x14ac:dyDescent="0.35">
      <c r="A206" s="35"/>
      <c r="B206" s="9"/>
      <c r="C206" s="10"/>
      <c r="D206" s="42"/>
      <c r="E206" s="30" t="s">
        <v>146</v>
      </c>
      <c r="F206" s="30" t="s">
        <v>146</v>
      </c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12" t="s">
        <v>98</v>
      </c>
      <c r="S206" s="74">
        <v>97239.199999999983</v>
      </c>
      <c r="T206" s="42"/>
      <c r="U206" s="66"/>
    </row>
    <row r="207" spans="1:21" s="32" customFormat="1" ht="13" customHeight="1" x14ac:dyDescent="0.35">
      <c r="A207" s="35"/>
      <c r="B207" s="9"/>
      <c r="C207" s="8"/>
      <c r="D207" s="75" t="s">
        <v>146</v>
      </c>
      <c r="E207" s="62" t="s">
        <v>147</v>
      </c>
      <c r="F207" s="30" t="s">
        <v>148</v>
      </c>
      <c r="G207" s="75" t="s">
        <v>146</v>
      </c>
      <c r="H207" s="19"/>
      <c r="I207" s="31"/>
      <c r="J207" s="19"/>
      <c r="K207" s="75" t="s">
        <v>149</v>
      </c>
      <c r="L207" s="75" t="s">
        <v>146</v>
      </c>
      <c r="M207" s="75" t="s">
        <v>150</v>
      </c>
      <c r="N207" s="11"/>
      <c r="O207" s="11"/>
      <c r="P207" s="11"/>
      <c r="Q207" s="12"/>
      <c r="R207" s="11" t="s">
        <v>132</v>
      </c>
      <c r="S207" s="58">
        <v>11483.072</v>
      </c>
      <c r="T207" s="42"/>
      <c r="U207" s="66"/>
    </row>
    <row r="208" spans="1:21" s="32" customFormat="1" ht="13" customHeight="1" x14ac:dyDescent="0.35">
      <c r="A208" s="35"/>
      <c r="B208" s="9"/>
      <c r="C208" s="8"/>
      <c r="D208" s="75" t="s">
        <v>151</v>
      </c>
      <c r="E208" s="62" t="s">
        <v>152</v>
      </c>
      <c r="F208" s="23" t="s">
        <v>152</v>
      </c>
      <c r="G208" s="75" t="s">
        <v>153</v>
      </c>
      <c r="H208" s="75" t="s">
        <v>154</v>
      </c>
      <c r="I208" s="62" t="s">
        <v>155</v>
      </c>
      <c r="J208" s="75" t="s">
        <v>156</v>
      </c>
      <c r="K208" s="75" t="s">
        <v>157</v>
      </c>
      <c r="L208" s="75" t="s">
        <v>158</v>
      </c>
      <c r="M208" s="75" t="s">
        <v>159</v>
      </c>
      <c r="N208" s="11"/>
      <c r="O208" s="11"/>
      <c r="P208" s="11"/>
      <c r="Q208" s="12"/>
      <c r="R208" s="12" t="s">
        <v>96</v>
      </c>
      <c r="S208" s="58">
        <v>152718.31399999998</v>
      </c>
      <c r="T208" s="42"/>
      <c r="U208" s="66"/>
    </row>
    <row r="209" spans="1:21" s="32" customFormat="1" ht="13" customHeight="1" x14ac:dyDescent="0.35">
      <c r="A209" s="35"/>
      <c r="B209" s="9"/>
      <c r="C209" s="8"/>
      <c r="D209" s="75"/>
      <c r="E209" s="31"/>
      <c r="F209" s="31"/>
      <c r="G209" s="19"/>
      <c r="H209" s="19"/>
      <c r="I209" s="31"/>
      <c r="J209" s="19"/>
      <c r="K209" s="19"/>
      <c r="L209" s="19"/>
      <c r="M209" s="19"/>
      <c r="N209" s="11"/>
      <c r="O209" s="11"/>
      <c r="P209" s="11"/>
      <c r="Q209" s="12"/>
      <c r="R209" s="12" t="s">
        <v>160</v>
      </c>
      <c r="S209" s="58">
        <v>1856.9375</v>
      </c>
      <c r="T209" s="42"/>
      <c r="U209" s="66"/>
    </row>
    <row r="210" spans="1:21" s="32" customFormat="1" ht="13" customHeight="1" x14ac:dyDescent="0.35">
      <c r="A210" s="35"/>
      <c r="B210" s="9"/>
      <c r="C210" s="41" t="s">
        <v>115</v>
      </c>
      <c r="D210" s="76">
        <v>713</v>
      </c>
      <c r="E210" s="42">
        <v>360</v>
      </c>
      <c r="F210" s="42">
        <v>127</v>
      </c>
      <c r="G210" s="76">
        <v>487</v>
      </c>
      <c r="H210" s="19">
        <v>23</v>
      </c>
      <c r="I210" s="31">
        <v>45</v>
      </c>
      <c r="J210" s="42">
        <v>158</v>
      </c>
      <c r="K210" s="76">
        <v>226</v>
      </c>
      <c r="L210" s="76">
        <v>713</v>
      </c>
      <c r="M210" s="76">
        <v>0</v>
      </c>
      <c r="N210" s="77"/>
      <c r="O210" s="77"/>
      <c r="P210" s="11"/>
      <c r="Q210" s="31"/>
      <c r="R210" s="12" t="s">
        <v>146</v>
      </c>
      <c r="S210" s="74">
        <v>483100.9214210104</v>
      </c>
      <c r="T210" s="42"/>
      <c r="U210" s="66"/>
    </row>
    <row r="211" spans="1:21" s="32" customFormat="1" ht="13" customHeight="1" x14ac:dyDescent="0.35">
      <c r="A211" s="35"/>
      <c r="B211" s="9"/>
      <c r="C211" s="41" t="s">
        <v>116</v>
      </c>
      <c r="D211" s="76">
        <v>11642</v>
      </c>
      <c r="E211" s="42">
        <v>5871</v>
      </c>
      <c r="F211" s="42">
        <v>2082</v>
      </c>
      <c r="G211" s="76">
        <v>7953</v>
      </c>
      <c r="H211" s="19">
        <v>381</v>
      </c>
      <c r="I211" s="31">
        <v>733</v>
      </c>
      <c r="J211" s="42">
        <v>2575</v>
      </c>
      <c r="K211" s="76">
        <v>3689</v>
      </c>
      <c r="L211" s="76">
        <v>11642</v>
      </c>
      <c r="M211" s="76">
        <v>0</v>
      </c>
      <c r="N211" s="77"/>
      <c r="O211" s="77"/>
      <c r="P211" s="11"/>
      <c r="Q211" s="31"/>
      <c r="R211" s="31"/>
      <c r="S211" s="31"/>
      <c r="T211" s="42"/>
      <c r="U211" s="66"/>
    </row>
    <row r="212" spans="1:21" s="32" customFormat="1" ht="13" customHeight="1" x14ac:dyDescent="0.35">
      <c r="A212" s="35"/>
      <c r="B212" s="9"/>
      <c r="C212" s="41" t="s">
        <v>117</v>
      </c>
      <c r="D212" s="76">
        <v>1997</v>
      </c>
      <c r="E212" s="42">
        <v>1007</v>
      </c>
      <c r="F212" s="42">
        <v>357</v>
      </c>
      <c r="G212" s="76">
        <v>1364</v>
      </c>
      <c r="H212" s="19">
        <v>65</v>
      </c>
      <c r="I212" s="31">
        <v>126</v>
      </c>
      <c r="J212" s="42">
        <v>442</v>
      </c>
      <c r="K212" s="76">
        <v>633</v>
      </c>
      <c r="L212" s="76">
        <v>1997</v>
      </c>
      <c r="M212" s="76">
        <v>0</v>
      </c>
      <c r="N212" s="77"/>
      <c r="O212" s="77"/>
      <c r="P212" s="11"/>
      <c r="Q212" s="31"/>
      <c r="R212" s="31"/>
      <c r="S212" s="31"/>
      <c r="T212" s="42"/>
      <c r="U212" s="66"/>
    </row>
    <row r="213" spans="1:21" s="32" customFormat="1" ht="13" customHeight="1" x14ac:dyDescent="0.35">
      <c r="A213" s="35"/>
      <c r="B213" s="9"/>
      <c r="C213" s="41" t="s">
        <v>118</v>
      </c>
      <c r="D213" s="76">
        <v>2221</v>
      </c>
      <c r="E213" s="42">
        <v>1120</v>
      </c>
      <c r="F213" s="42">
        <v>397</v>
      </c>
      <c r="G213" s="76">
        <v>1517</v>
      </c>
      <c r="H213" s="19">
        <v>73</v>
      </c>
      <c r="I213" s="31">
        <v>140</v>
      </c>
      <c r="J213" s="42">
        <v>491</v>
      </c>
      <c r="K213" s="76">
        <v>704</v>
      </c>
      <c r="L213" s="76">
        <v>2221</v>
      </c>
      <c r="M213" s="76">
        <v>0</v>
      </c>
      <c r="N213" s="77"/>
      <c r="O213" s="77"/>
      <c r="P213" s="11"/>
      <c r="Q213" s="31"/>
      <c r="R213" s="31"/>
      <c r="S213" s="42"/>
      <c r="T213" s="42"/>
      <c r="U213" s="66"/>
    </row>
    <row r="214" spans="1:21" s="32" customFormat="1" ht="13" customHeight="1" x14ac:dyDescent="0.35">
      <c r="A214" s="35"/>
      <c r="B214" s="9"/>
      <c r="C214" s="41" t="s">
        <v>119</v>
      </c>
      <c r="D214" s="76">
        <v>18504</v>
      </c>
      <c r="E214" s="42">
        <v>9331</v>
      </c>
      <c r="F214" s="42">
        <v>3309</v>
      </c>
      <c r="G214" s="76">
        <v>12640</v>
      </c>
      <c r="H214" s="19">
        <v>606</v>
      </c>
      <c r="I214" s="31">
        <v>1165</v>
      </c>
      <c r="J214" s="42">
        <v>4093</v>
      </c>
      <c r="K214" s="76">
        <v>5864</v>
      </c>
      <c r="L214" s="76">
        <v>18504</v>
      </c>
      <c r="M214" s="76">
        <v>0</v>
      </c>
      <c r="N214" s="77"/>
      <c r="O214" s="77"/>
      <c r="P214" s="11"/>
      <c r="Q214" s="31"/>
      <c r="R214" s="31"/>
      <c r="S214" s="42"/>
      <c r="T214" s="42"/>
      <c r="U214" s="66"/>
    </row>
    <row r="215" spans="1:21" s="32" customFormat="1" ht="13" customHeight="1" x14ac:dyDescent="0.35">
      <c r="A215" s="35"/>
      <c r="B215" s="9"/>
      <c r="C215" s="41" t="s">
        <v>120</v>
      </c>
      <c r="D215" s="76">
        <v>6278</v>
      </c>
      <c r="E215" s="42">
        <v>3166</v>
      </c>
      <c r="F215" s="42">
        <v>1123</v>
      </c>
      <c r="G215" s="76">
        <v>4289</v>
      </c>
      <c r="H215" s="19">
        <v>206</v>
      </c>
      <c r="I215" s="31">
        <v>395</v>
      </c>
      <c r="J215" s="42">
        <v>1389</v>
      </c>
      <c r="K215" s="76">
        <v>1990</v>
      </c>
      <c r="L215" s="76">
        <v>6279</v>
      </c>
      <c r="M215" s="76">
        <v>-1</v>
      </c>
      <c r="N215" s="77"/>
      <c r="O215" s="77"/>
      <c r="P215" s="11"/>
      <c r="Q215" s="78" t="s">
        <v>161</v>
      </c>
      <c r="R215" s="79"/>
      <c r="S215" s="80"/>
      <c r="T215" s="42"/>
      <c r="U215" s="66"/>
    </row>
    <row r="216" spans="1:21" s="32" customFormat="1" ht="13" customHeight="1" x14ac:dyDescent="0.35">
      <c r="A216" s="35"/>
      <c r="B216" s="9"/>
      <c r="C216" s="41" t="s">
        <v>121</v>
      </c>
      <c r="D216" s="76">
        <v>3836</v>
      </c>
      <c r="E216" s="42">
        <v>1934</v>
      </c>
      <c r="F216" s="42">
        <v>686</v>
      </c>
      <c r="G216" s="76">
        <v>2620</v>
      </c>
      <c r="H216" s="19">
        <v>126</v>
      </c>
      <c r="I216" s="31">
        <v>242</v>
      </c>
      <c r="J216" s="42">
        <v>849</v>
      </c>
      <c r="K216" s="76">
        <v>1217</v>
      </c>
      <c r="L216" s="76">
        <v>3837</v>
      </c>
      <c r="M216" s="76">
        <v>-1</v>
      </c>
      <c r="N216" s="77"/>
      <c r="O216" s="77"/>
      <c r="P216" s="11"/>
      <c r="Q216" s="37" t="s">
        <v>162</v>
      </c>
      <c r="R216" s="10"/>
      <c r="S216" s="39"/>
      <c r="T216" s="42"/>
      <c r="U216" s="66"/>
    </row>
    <row r="217" spans="1:21" s="32" customFormat="1" ht="13" customHeight="1" x14ac:dyDescent="0.35">
      <c r="A217" s="35"/>
      <c r="B217" s="9"/>
      <c r="C217" s="41" t="s">
        <v>122</v>
      </c>
      <c r="D217" s="76">
        <v>3013</v>
      </c>
      <c r="E217" s="42">
        <v>1519</v>
      </c>
      <c r="F217" s="42">
        <v>539</v>
      </c>
      <c r="G217" s="76">
        <v>2058</v>
      </c>
      <c r="H217" s="19">
        <v>99</v>
      </c>
      <c r="I217" s="31">
        <v>190</v>
      </c>
      <c r="J217" s="42">
        <v>666</v>
      </c>
      <c r="K217" s="76">
        <v>955</v>
      </c>
      <c r="L217" s="76">
        <v>3013</v>
      </c>
      <c r="M217" s="76">
        <v>0</v>
      </c>
      <c r="N217" s="77"/>
      <c r="O217" s="77"/>
      <c r="P217" s="11"/>
      <c r="Q217" s="37"/>
      <c r="R217" s="10"/>
      <c r="S217" s="39"/>
      <c r="T217" s="42"/>
      <c r="U217" s="66"/>
    </row>
    <row r="218" spans="1:21" s="32" customFormat="1" ht="13" customHeight="1" x14ac:dyDescent="0.35">
      <c r="A218" s="35"/>
      <c r="B218" s="9"/>
      <c r="C218" s="41" t="s">
        <v>123</v>
      </c>
      <c r="D218" s="76">
        <v>9761</v>
      </c>
      <c r="E218" s="42">
        <v>4922</v>
      </c>
      <c r="F218" s="42">
        <v>1745</v>
      </c>
      <c r="G218" s="76">
        <v>6667</v>
      </c>
      <c r="H218" s="19">
        <v>320</v>
      </c>
      <c r="I218" s="31">
        <v>615</v>
      </c>
      <c r="J218" s="42">
        <v>2159</v>
      </c>
      <c r="K218" s="76">
        <v>3094</v>
      </c>
      <c r="L218" s="76">
        <v>9761</v>
      </c>
      <c r="M218" s="76">
        <v>0</v>
      </c>
      <c r="N218" s="77"/>
      <c r="O218" s="77"/>
      <c r="P218" s="11"/>
      <c r="Q218" s="37" t="s">
        <v>163</v>
      </c>
      <c r="R218" s="11">
        <v>2163</v>
      </c>
      <c r="S218" s="39"/>
      <c r="T218" s="42"/>
      <c r="U218" s="66"/>
    </row>
    <row r="219" spans="1:21" s="32" customFormat="1" ht="13" customHeight="1" x14ac:dyDescent="0.35">
      <c r="A219" s="35"/>
      <c r="B219" s="9"/>
      <c r="C219" s="41" t="s">
        <v>124</v>
      </c>
      <c r="D219" s="76">
        <v>3511</v>
      </c>
      <c r="E219" s="42">
        <v>1770</v>
      </c>
      <c r="F219" s="42">
        <v>628</v>
      </c>
      <c r="G219" s="76">
        <v>2398</v>
      </c>
      <c r="H219" s="19">
        <v>115</v>
      </c>
      <c r="I219" s="31">
        <v>221</v>
      </c>
      <c r="J219" s="42">
        <v>777</v>
      </c>
      <c r="K219" s="76">
        <v>1113</v>
      </c>
      <c r="L219" s="76">
        <v>3511</v>
      </c>
      <c r="M219" s="76">
        <v>0</v>
      </c>
      <c r="N219" s="77"/>
      <c r="O219" s="77"/>
      <c r="P219" s="11"/>
      <c r="Q219" s="37" t="s">
        <v>164</v>
      </c>
      <c r="R219" s="81">
        <v>0.51672319</v>
      </c>
      <c r="S219" s="39"/>
      <c r="T219" s="42"/>
      <c r="U219" s="66"/>
    </row>
    <row r="220" spans="1:21" s="32" customFormat="1" ht="13" customHeight="1" x14ac:dyDescent="0.35">
      <c r="A220" s="35"/>
      <c r="B220" s="9"/>
      <c r="C220" s="41" t="s">
        <v>125</v>
      </c>
      <c r="D220" s="76">
        <v>1417</v>
      </c>
      <c r="E220" s="42">
        <v>715</v>
      </c>
      <c r="F220" s="42">
        <v>253</v>
      </c>
      <c r="G220" s="76">
        <v>968</v>
      </c>
      <c r="H220" s="19">
        <v>46</v>
      </c>
      <c r="I220" s="31">
        <v>89</v>
      </c>
      <c r="J220" s="42">
        <v>313</v>
      </c>
      <c r="K220" s="76">
        <v>448</v>
      </c>
      <c r="L220" s="76">
        <v>1416</v>
      </c>
      <c r="M220" s="76">
        <v>1</v>
      </c>
      <c r="N220" s="77"/>
      <c r="O220" s="77"/>
      <c r="P220" s="11"/>
      <c r="Q220" s="82" t="s">
        <v>165</v>
      </c>
      <c r="R220" s="83">
        <v>1117.6722599699999</v>
      </c>
      <c r="S220" s="84"/>
      <c r="T220" s="42"/>
      <c r="U220" s="66"/>
    </row>
    <row r="221" spans="1:21" s="32" customFormat="1" ht="13" customHeight="1" x14ac:dyDescent="0.35">
      <c r="A221" s="35"/>
      <c r="B221" s="9"/>
      <c r="C221" s="41" t="s">
        <v>126</v>
      </c>
      <c r="D221" s="76">
        <v>19</v>
      </c>
      <c r="E221" s="42">
        <v>10</v>
      </c>
      <c r="F221" s="42">
        <v>3</v>
      </c>
      <c r="G221" s="76">
        <v>13</v>
      </c>
      <c r="H221" s="19">
        <v>1</v>
      </c>
      <c r="I221" s="31">
        <v>1</v>
      </c>
      <c r="J221" s="42">
        <v>4</v>
      </c>
      <c r="K221" s="76">
        <v>6</v>
      </c>
      <c r="L221" s="76">
        <v>19</v>
      </c>
      <c r="M221" s="76">
        <v>0</v>
      </c>
      <c r="N221" s="77"/>
      <c r="O221" s="77"/>
      <c r="P221" s="11"/>
      <c r="Q221" s="12"/>
      <c r="R221" s="12"/>
      <c r="S221" s="42"/>
      <c r="T221" s="42"/>
      <c r="U221" s="66"/>
    </row>
    <row r="222" spans="1:21" s="32" customFormat="1" ht="13" customHeight="1" x14ac:dyDescent="0.35">
      <c r="A222" s="35"/>
      <c r="B222" s="9"/>
      <c r="C222" s="41" t="s">
        <v>127</v>
      </c>
      <c r="D222" s="76">
        <v>62912</v>
      </c>
      <c r="E222" s="76">
        <v>31725</v>
      </c>
      <c r="F222" s="42">
        <v>11249</v>
      </c>
      <c r="G222" s="76">
        <v>42974</v>
      </c>
      <c r="H222" s="76">
        <v>2061</v>
      </c>
      <c r="I222" s="76">
        <v>3962</v>
      </c>
      <c r="J222" s="42">
        <v>13916</v>
      </c>
      <c r="K222" s="76">
        <v>19939</v>
      </c>
      <c r="L222" s="76">
        <v>62913</v>
      </c>
      <c r="M222" s="76">
        <v>-1</v>
      </c>
      <c r="N222" s="77"/>
      <c r="O222" s="11"/>
      <c r="P222" s="11"/>
      <c r="Q222" s="12"/>
      <c r="R222" s="12"/>
      <c r="S222" s="42"/>
      <c r="T222" s="42"/>
      <c r="U222" s="66"/>
    </row>
    <row r="223" spans="1:21" s="32" customFormat="1" ht="13" customHeight="1" x14ac:dyDescent="0.35">
      <c r="A223" s="35"/>
      <c r="B223" s="9"/>
      <c r="C223" s="8"/>
      <c r="D223" s="19"/>
      <c r="E223" s="85">
        <v>0.50427581383519837</v>
      </c>
      <c r="F223" s="85">
        <v>0.17880531536113936</v>
      </c>
      <c r="G223" s="85">
        <v>0.68308112919633779</v>
      </c>
      <c r="H223" s="85">
        <v>3.2760045778229906E-2</v>
      </c>
      <c r="I223" s="85">
        <v>6.2976856561546293E-2</v>
      </c>
      <c r="J223" s="36">
        <v>0.22119786368260427</v>
      </c>
      <c r="K223" s="85">
        <v>0.31693476602238047</v>
      </c>
      <c r="L223" s="85">
        <v>1.0000158952187181</v>
      </c>
      <c r="M223" s="85">
        <v>-1.5895218718209562E-5</v>
      </c>
      <c r="N223" s="11"/>
      <c r="O223" s="12"/>
      <c r="P223" s="11"/>
      <c r="Q223" s="12"/>
      <c r="R223" s="12"/>
      <c r="S223" s="42"/>
      <c r="T223" s="42"/>
      <c r="U223" s="66"/>
    </row>
    <row r="224" spans="1:21" ht="13" customHeight="1" x14ac:dyDescent="0.25"/>
    <row r="225" ht="13" customHeight="1" x14ac:dyDescent="0.25"/>
    <row r="226" ht="13" customHeight="1" x14ac:dyDescent="0.25"/>
    <row r="227" ht="13" customHeight="1" x14ac:dyDescent="0.25"/>
    <row r="228" ht="13" customHeight="1" x14ac:dyDescent="0.25"/>
    <row r="229" ht="13" customHeight="1" x14ac:dyDescent="0.25"/>
    <row r="230" ht="13" customHeight="1" x14ac:dyDescent="0.25"/>
    <row r="231" ht="13" customHeight="1" x14ac:dyDescent="0.25"/>
    <row r="232" ht="13" customHeight="1" x14ac:dyDescent="0.25"/>
    <row r="233" ht="13" customHeight="1" x14ac:dyDescent="0.25"/>
    <row r="234" ht="13" customHeight="1" x14ac:dyDescent="0.25"/>
    <row r="235" ht="13" customHeight="1" x14ac:dyDescent="0.25"/>
    <row r="236" ht="13" customHeight="1" x14ac:dyDescent="0.25"/>
    <row r="237" ht="13" customHeight="1" x14ac:dyDescent="0.25"/>
    <row r="238" ht="13" customHeight="1" x14ac:dyDescent="0.25"/>
    <row r="239" ht="13" customHeight="1" x14ac:dyDescent="0.25"/>
    <row r="240" ht="13" customHeight="1" x14ac:dyDescent="0.25"/>
    <row r="241" ht="13" customHeight="1" x14ac:dyDescent="0.25"/>
    <row r="242" ht="13" customHeight="1" x14ac:dyDescent="0.25"/>
    <row r="243" ht="13" customHeight="1" x14ac:dyDescent="0.25"/>
    <row r="244" ht="13" customHeight="1" x14ac:dyDescent="0.25"/>
    <row r="245" ht="13" customHeight="1" x14ac:dyDescent="0.25"/>
    <row r="246" ht="13" customHeight="1" x14ac:dyDescent="0.25"/>
    <row r="247" ht="13" customHeight="1" x14ac:dyDescent="0.25"/>
    <row r="248" ht="13" customHeight="1" x14ac:dyDescent="0.25"/>
    <row r="249" ht="13" customHeight="1" x14ac:dyDescent="0.25"/>
    <row r="250" ht="13" customHeight="1" x14ac:dyDescent="0.25"/>
    <row r="251" ht="13" customHeight="1" x14ac:dyDescent="0.25"/>
    <row r="252" ht="13" customHeight="1" x14ac:dyDescent="0.25"/>
    <row r="253" ht="13" customHeight="1" x14ac:dyDescent="0.25"/>
    <row r="254" ht="13" customHeight="1" x14ac:dyDescent="0.25"/>
    <row r="255" ht="13" customHeight="1" x14ac:dyDescent="0.25"/>
    <row r="256" ht="13" customHeight="1" x14ac:dyDescent="0.25"/>
    <row r="257" ht="13" customHeight="1" x14ac:dyDescent="0.25"/>
    <row r="258" ht="13" customHeight="1" x14ac:dyDescent="0.25"/>
    <row r="259" ht="13" customHeight="1" x14ac:dyDescent="0.25"/>
    <row r="260" ht="13" customHeight="1" x14ac:dyDescent="0.25"/>
    <row r="261" ht="13" customHeight="1" x14ac:dyDescent="0.25"/>
    <row r="262" ht="13" customHeight="1" x14ac:dyDescent="0.25"/>
    <row r="263" ht="13" customHeight="1" x14ac:dyDescent="0.25"/>
    <row r="264" ht="13" customHeight="1" x14ac:dyDescent="0.25"/>
    <row r="265" ht="13" customHeight="1" x14ac:dyDescent="0.25"/>
    <row r="266" ht="13" customHeight="1" x14ac:dyDescent="0.25"/>
    <row r="267" ht="13" customHeight="1" x14ac:dyDescent="0.25"/>
    <row r="268" ht="13" customHeight="1" x14ac:dyDescent="0.25"/>
    <row r="269" ht="13" customHeight="1" x14ac:dyDescent="0.25"/>
    <row r="270" ht="13" customHeight="1" x14ac:dyDescent="0.25"/>
    <row r="271" ht="13" customHeight="1" x14ac:dyDescent="0.25"/>
    <row r="272" ht="13" customHeight="1" x14ac:dyDescent="0.25"/>
    <row r="273" ht="13" customHeight="1" x14ac:dyDescent="0.25"/>
    <row r="274" ht="13" customHeight="1" x14ac:dyDescent="0.25"/>
    <row r="275" ht="13" customHeight="1" x14ac:dyDescent="0.25"/>
    <row r="276" ht="13" customHeight="1" x14ac:dyDescent="0.25"/>
    <row r="277" ht="13" customHeight="1" x14ac:dyDescent="0.25"/>
    <row r="278" ht="13" customHeight="1" x14ac:dyDescent="0.25"/>
    <row r="279" ht="13" customHeight="1" x14ac:dyDescent="0.25"/>
    <row r="280" ht="13" customHeight="1" x14ac:dyDescent="0.25"/>
    <row r="281" ht="13" customHeight="1" x14ac:dyDescent="0.25"/>
    <row r="282" ht="13" customHeight="1" x14ac:dyDescent="0.25"/>
    <row r="283" ht="13" customHeight="1" x14ac:dyDescent="0.25"/>
    <row r="284" ht="13" customHeight="1" x14ac:dyDescent="0.25"/>
    <row r="285" ht="13" customHeight="1" x14ac:dyDescent="0.25"/>
    <row r="286" ht="13" customHeight="1" x14ac:dyDescent="0.25"/>
    <row r="287" ht="13" customHeight="1" x14ac:dyDescent="0.25"/>
    <row r="288" ht="13" customHeight="1" x14ac:dyDescent="0.25"/>
    <row r="289" ht="13" customHeight="1" x14ac:dyDescent="0.25"/>
    <row r="290" ht="13" customHeight="1" x14ac:dyDescent="0.25"/>
    <row r="291" ht="13" customHeight="1" x14ac:dyDescent="0.25"/>
    <row r="292" ht="13" customHeight="1" x14ac:dyDescent="0.25"/>
    <row r="293" ht="13" customHeight="1" x14ac:dyDescent="0.25"/>
    <row r="294" ht="13" customHeight="1" x14ac:dyDescent="0.25"/>
    <row r="295" ht="13" customHeight="1" x14ac:dyDescent="0.25"/>
    <row r="296" ht="13" customHeight="1" x14ac:dyDescent="0.25"/>
    <row r="297" ht="13" customHeight="1" x14ac:dyDescent="0.25"/>
    <row r="298" ht="13" customHeight="1" x14ac:dyDescent="0.25"/>
    <row r="299" ht="13" customHeight="1" x14ac:dyDescent="0.25"/>
    <row r="300" ht="13" customHeight="1" x14ac:dyDescent="0.25"/>
    <row r="301" ht="13" customHeight="1" x14ac:dyDescent="0.25"/>
    <row r="302" ht="13" customHeight="1" x14ac:dyDescent="0.25"/>
    <row r="303" ht="13" customHeight="1" x14ac:dyDescent="0.25"/>
    <row r="304" ht="13" customHeight="1" x14ac:dyDescent="0.25"/>
    <row r="305" ht="13" customHeight="1" x14ac:dyDescent="0.25"/>
    <row r="306" ht="13" customHeight="1" x14ac:dyDescent="0.25"/>
    <row r="307" ht="13" customHeight="1" x14ac:dyDescent="0.25"/>
    <row r="308" ht="13" customHeight="1" x14ac:dyDescent="0.25"/>
    <row r="309" ht="13" customHeight="1" x14ac:dyDescent="0.25"/>
    <row r="310" ht="13" customHeight="1" x14ac:dyDescent="0.25"/>
    <row r="311" ht="13" customHeight="1" x14ac:dyDescent="0.25"/>
    <row r="312" ht="13" customHeight="1" x14ac:dyDescent="0.25"/>
    <row r="313" ht="13" customHeight="1" x14ac:dyDescent="0.25"/>
    <row r="314" ht="13" customHeight="1" x14ac:dyDescent="0.25"/>
    <row r="315" ht="13" customHeight="1" x14ac:dyDescent="0.25"/>
    <row r="316" ht="13" customHeight="1" x14ac:dyDescent="0.25"/>
    <row r="317" ht="13" customHeight="1" x14ac:dyDescent="0.25"/>
    <row r="318" ht="13" customHeight="1" x14ac:dyDescent="0.25"/>
    <row r="319" ht="13" customHeight="1" x14ac:dyDescent="0.25"/>
    <row r="320" ht="13" customHeight="1" x14ac:dyDescent="0.25"/>
    <row r="321" ht="13" customHeight="1" x14ac:dyDescent="0.25"/>
    <row r="322" ht="13" customHeight="1" x14ac:dyDescent="0.25"/>
    <row r="323" ht="13" customHeight="1" x14ac:dyDescent="0.25"/>
    <row r="324" ht="13" customHeight="1" x14ac:dyDescent="0.25"/>
    <row r="325" ht="13" customHeight="1" x14ac:dyDescent="0.25"/>
    <row r="326" ht="13" customHeight="1" x14ac:dyDescent="0.25"/>
    <row r="327" ht="13" customHeight="1" x14ac:dyDescent="0.25"/>
    <row r="328" ht="13" customHeight="1" x14ac:dyDescent="0.25"/>
    <row r="329" ht="13" customHeight="1" x14ac:dyDescent="0.25"/>
    <row r="330" ht="13" customHeight="1" x14ac:dyDescent="0.25"/>
    <row r="331" ht="13" customHeight="1" x14ac:dyDescent="0.25"/>
    <row r="332" ht="13" customHeight="1" x14ac:dyDescent="0.25"/>
    <row r="333" ht="13" customHeight="1" x14ac:dyDescent="0.25"/>
    <row r="334" ht="13" customHeight="1" x14ac:dyDescent="0.25"/>
    <row r="335" ht="13" customHeight="1" x14ac:dyDescent="0.25"/>
    <row r="336" ht="13" customHeight="1" x14ac:dyDescent="0.25"/>
    <row r="337" ht="13" customHeight="1" x14ac:dyDescent="0.25"/>
    <row r="338" ht="13" customHeight="1" x14ac:dyDescent="0.25"/>
    <row r="339" ht="13" customHeight="1" x14ac:dyDescent="0.25"/>
    <row r="340" ht="13" customHeight="1" x14ac:dyDescent="0.25"/>
    <row r="341" ht="13" customHeight="1" x14ac:dyDescent="0.25"/>
    <row r="342" ht="13" customHeight="1" x14ac:dyDescent="0.25"/>
    <row r="343" ht="13" customHeight="1" x14ac:dyDescent="0.25"/>
    <row r="344" ht="13" customHeight="1" x14ac:dyDescent="0.25"/>
    <row r="345" ht="13" customHeight="1" x14ac:dyDescent="0.25"/>
    <row r="346" ht="13" customHeight="1" x14ac:dyDescent="0.25"/>
    <row r="347" ht="13" customHeight="1" x14ac:dyDescent="0.25"/>
    <row r="348" ht="13" customHeight="1" x14ac:dyDescent="0.25"/>
    <row r="349" ht="13" customHeight="1" x14ac:dyDescent="0.25"/>
    <row r="350" ht="13" customHeight="1" x14ac:dyDescent="0.25"/>
    <row r="351" ht="13" customHeight="1" x14ac:dyDescent="0.25"/>
    <row r="352" ht="13" customHeight="1" x14ac:dyDescent="0.25"/>
    <row r="353" ht="13" customHeight="1" x14ac:dyDescent="0.25"/>
    <row r="354" ht="13" customHeight="1" x14ac:dyDescent="0.25"/>
    <row r="355" ht="13" customHeight="1" x14ac:dyDescent="0.25"/>
    <row r="356" ht="13" customHeight="1" x14ac:dyDescent="0.25"/>
    <row r="357" ht="13" customHeight="1" x14ac:dyDescent="0.25"/>
    <row r="358" ht="13" customHeight="1" x14ac:dyDescent="0.25"/>
    <row r="359" ht="13" customHeight="1" x14ac:dyDescent="0.25"/>
    <row r="360" ht="13" customHeight="1" x14ac:dyDescent="0.25"/>
    <row r="361" ht="13" customHeight="1" x14ac:dyDescent="0.25"/>
    <row r="362" ht="13" customHeight="1" x14ac:dyDescent="0.25"/>
    <row r="363" ht="13" customHeight="1" x14ac:dyDescent="0.25"/>
    <row r="364" ht="13" customHeight="1" x14ac:dyDescent="0.25"/>
    <row r="365" ht="13" customHeight="1" x14ac:dyDescent="0.25"/>
    <row r="366" ht="13" customHeight="1" x14ac:dyDescent="0.25"/>
    <row r="367" ht="13" customHeight="1" x14ac:dyDescent="0.25"/>
    <row r="368" ht="13" customHeight="1" x14ac:dyDescent="0.25"/>
    <row r="369" ht="13" customHeight="1" x14ac:dyDescent="0.25"/>
    <row r="370" ht="13" customHeight="1" x14ac:dyDescent="0.25"/>
    <row r="371" ht="13" customHeight="1" x14ac:dyDescent="0.25"/>
    <row r="372" ht="13" customHeight="1" x14ac:dyDescent="0.25"/>
    <row r="373" ht="13" customHeight="1" x14ac:dyDescent="0.25"/>
    <row r="374" ht="13" customHeight="1" x14ac:dyDescent="0.25"/>
    <row r="375" ht="13" customHeight="1" x14ac:dyDescent="0.25"/>
    <row r="376" ht="13" customHeight="1" x14ac:dyDescent="0.25"/>
    <row r="377" ht="13" customHeight="1" x14ac:dyDescent="0.25"/>
  </sheetData>
  <mergeCells count="3">
    <mergeCell ref="B1:R1"/>
    <mergeCell ref="B76:R76"/>
    <mergeCell ref="B151:R151"/>
  </mergeCells>
  <pageMargins left="0.34" right="0.26" top="0.33" bottom="0.31" header="0.31" footer="0.3"/>
  <pageSetup paperSize="5" scale="53" fitToHeight="0" orientation="landscape" r:id="rId1"/>
  <headerFooter alignWithMargins="0"/>
  <rowBreaks count="2" manualBreakCount="2">
    <brk id="75" max="18" man="1"/>
    <brk id="150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transitionEntry="1"/>
  <dimension ref="A1:P763"/>
  <sheetViews>
    <sheetView showGridLines="0" tabSelected="1" zoomScale="90" zoomScaleNormal="90" zoomScaleSheetLayoutView="100" workbookViewId="0">
      <pane ySplit="7" topLeftCell="A8" activePane="bottomLeft" state="frozen"/>
      <selection pane="bottomLeft" activeCell="D19" sqref="D19"/>
    </sheetView>
  </sheetViews>
  <sheetFormatPr defaultColWidth="9.796875" defaultRowHeight="12.5" x14ac:dyDescent="0.25"/>
  <cols>
    <col min="1" max="1" width="22" style="204" customWidth="1"/>
    <col min="2" max="2" width="16.296875" style="205" customWidth="1"/>
    <col min="3" max="3" width="13.69921875" style="204" customWidth="1"/>
    <col min="4" max="4" width="9.69921875" style="204" customWidth="1"/>
    <col min="5" max="5" width="2.796875" style="204" customWidth="1"/>
    <col min="6" max="6" width="36.19921875" style="214" bestFit="1" customWidth="1"/>
    <col min="7" max="7" width="15.19921875" style="214" customWidth="1"/>
    <col min="8" max="8" width="3.69921875" style="214" customWidth="1"/>
    <col min="9" max="9" width="37.19921875" style="204" customWidth="1"/>
    <col min="10" max="10" width="13.19921875" style="204" customWidth="1"/>
    <col min="11" max="11" width="3.19921875" style="205" customWidth="1"/>
    <col min="12" max="12" width="14.296875" style="207" customWidth="1"/>
    <col min="13" max="13" width="16.19921875" style="207" bestFit="1" customWidth="1"/>
    <col min="14" max="14" width="13.69921875" style="208" customWidth="1"/>
    <col min="15" max="15" width="13.296875" style="205" customWidth="1"/>
    <col min="16" max="16" width="16.296875" style="209" bestFit="1" customWidth="1"/>
    <col min="17" max="18" width="9.796875" style="204"/>
    <col min="19" max="19" width="21.296875" style="204" customWidth="1"/>
    <col min="20" max="16384" width="9.796875" style="204"/>
  </cols>
  <sheetData>
    <row r="1" spans="1:16" ht="18" x14ac:dyDescent="0.4">
      <c r="F1" s="206" t="s">
        <v>60</v>
      </c>
      <c r="G1" s="206"/>
      <c r="H1" s="206"/>
      <c r="I1" s="206"/>
      <c r="J1" s="206"/>
    </row>
    <row r="2" spans="1:16" ht="18" x14ac:dyDescent="0.4">
      <c r="A2" s="210" t="s">
        <v>63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1:16" ht="18" x14ac:dyDescent="0.4">
      <c r="A3" s="210" t="s">
        <v>64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1:16" ht="18" x14ac:dyDescent="0.4">
      <c r="A4" s="211"/>
      <c r="B4" s="212"/>
      <c r="C4" s="212"/>
      <c r="D4" s="212"/>
      <c r="E4" s="212"/>
      <c r="F4" s="213"/>
      <c r="G4" s="213"/>
      <c r="H4" s="213"/>
      <c r="I4" s="212"/>
      <c r="J4" s="212"/>
      <c r="K4" s="212"/>
      <c r="L4" s="212"/>
      <c r="M4" s="212"/>
    </row>
    <row r="5" spans="1:16" x14ac:dyDescent="0.25">
      <c r="G5" s="209" t="s">
        <v>49</v>
      </c>
      <c r="H5" s="209"/>
      <c r="J5" s="209" t="s">
        <v>52</v>
      </c>
      <c r="L5" s="207" t="s">
        <v>43</v>
      </c>
      <c r="M5" s="207" t="s">
        <v>43</v>
      </c>
    </row>
    <row r="6" spans="1:16" x14ac:dyDescent="0.25">
      <c r="B6" s="205" t="s">
        <v>1</v>
      </c>
      <c r="C6" s="205" t="s">
        <v>0</v>
      </c>
      <c r="F6" s="215"/>
      <c r="G6" s="214" t="s">
        <v>50</v>
      </c>
      <c r="I6" s="215"/>
      <c r="J6" s="214" t="s">
        <v>50</v>
      </c>
      <c r="L6" s="207" t="s">
        <v>41</v>
      </c>
      <c r="M6" s="207" t="s">
        <v>42</v>
      </c>
    </row>
    <row r="7" spans="1:16" x14ac:dyDescent="0.25">
      <c r="A7" s="209" t="s">
        <v>3</v>
      </c>
      <c r="B7" s="205" t="s">
        <v>2</v>
      </c>
      <c r="C7" s="205" t="s">
        <v>4</v>
      </c>
      <c r="D7" s="205"/>
      <c r="E7" s="205"/>
      <c r="F7" s="209" t="s">
        <v>46</v>
      </c>
      <c r="G7" s="214" t="s">
        <v>51</v>
      </c>
      <c r="I7" s="209" t="s">
        <v>47</v>
      </c>
      <c r="J7" s="214" t="s">
        <v>66</v>
      </c>
      <c r="L7" s="207" t="s">
        <v>67</v>
      </c>
      <c r="M7" s="207" t="s">
        <v>67</v>
      </c>
      <c r="N7" s="208" t="s">
        <v>68</v>
      </c>
    </row>
    <row r="9" spans="1:16" x14ac:dyDescent="0.25">
      <c r="A9" s="204" t="s">
        <v>72</v>
      </c>
      <c r="B9" s="216" t="s">
        <v>44</v>
      </c>
      <c r="C9" s="205" t="s">
        <v>21</v>
      </c>
      <c r="D9" s="204" t="s">
        <v>23</v>
      </c>
      <c r="I9" s="217"/>
      <c r="J9" s="214"/>
      <c r="L9" s="207">
        <v>2.5920000000000001</v>
      </c>
      <c r="M9" s="207">
        <v>1.53</v>
      </c>
      <c r="O9" s="205" t="s">
        <v>55</v>
      </c>
      <c r="P9" s="209" t="s">
        <v>57</v>
      </c>
    </row>
    <row r="10" spans="1:16" x14ac:dyDescent="0.25">
      <c r="C10" s="205"/>
      <c r="D10" s="204" t="s">
        <v>22</v>
      </c>
      <c r="I10" s="217"/>
      <c r="J10" s="214"/>
      <c r="L10" s="207">
        <v>4.6699999999999998E-2</v>
      </c>
      <c r="N10" s="208">
        <v>4.3600000000000002E-3</v>
      </c>
      <c r="O10" s="205" t="s">
        <v>56</v>
      </c>
      <c r="P10" s="209" t="s">
        <v>57</v>
      </c>
    </row>
    <row r="11" spans="1:16" x14ac:dyDescent="0.25">
      <c r="C11" s="205"/>
      <c r="I11" s="217"/>
      <c r="J11" s="214"/>
    </row>
    <row r="12" spans="1:16" x14ac:dyDescent="0.25">
      <c r="A12" s="204" t="s">
        <v>72</v>
      </c>
      <c r="B12" s="216" t="s">
        <v>45</v>
      </c>
      <c r="C12" s="205" t="s">
        <v>6</v>
      </c>
      <c r="D12" s="204" t="s">
        <v>7</v>
      </c>
      <c r="F12" s="204" t="s">
        <v>39</v>
      </c>
      <c r="G12" s="204" t="s">
        <v>48</v>
      </c>
      <c r="H12" s="204"/>
      <c r="I12" s="204" t="s">
        <v>37</v>
      </c>
      <c r="J12" s="204" t="s">
        <v>48</v>
      </c>
      <c r="K12" s="218"/>
      <c r="L12" s="207">
        <v>9.7309999999999999</v>
      </c>
      <c r="M12" s="207">
        <v>1.14E-2</v>
      </c>
      <c r="N12" s="208">
        <v>1.831E-2</v>
      </c>
      <c r="P12" s="209" t="s">
        <v>57</v>
      </c>
    </row>
    <row r="13" spans="1:16" x14ac:dyDescent="0.25">
      <c r="A13" s="209"/>
      <c r="B13" s="216"/>
      <c r="C13" s="205"/>
      <c r="F13" s="214" t="s">
        <v>53</v>
      </c>
      <c r="G13" s="214" t="s">
        <v>51</v>
      </c>
      <c r="I13" s="204" t="s">
        <v>28</v>
      </c>
      <c r="J13" s="204" t="s">
        <v>48</v>
      </c>
      <c r="K13" s="218"/>
    </row>
    <row r="14" spans="1:16" x14ac:dyDescent="0.25">
      <c r="A14" s="209"/>
      <c r="C14" s="205"/>
      <c r="I14" s="204" t="s">
        <v>29</v>
      </c>
      <c r="J14" s="204" t="s">
        <v>48</v>
      </c>
      <c r="K14" s="218"/>
    </row>
    <row r="15" spans="1:16" x14ac:dyDescent="0.25">
      <c r="C15" s="205"/>
      <c r="I15" s="204" t="s">
        <v>38</v>
      </c>
      <c r="J15" s="204" t="s">
        <v>48</v>
      </c>
      <c r="K15" s="218"/>
    </row>
    <row r="16" spans="1:16" x14ac:dyDescent="0.25">
      <c r="C16" s="205"/>
      <c r="I16" s="204" t="s">
        <v>30</v>
      </c>
      <c r="J16" s="204" t="s">
        <v>48</v>
      </c>
      <c r="K16" s="218"/>
    </row>
    <row r="17" spans="3:16" x14ac:dyDescent="0.25">
      <c r="C17" s="205"/>
      <c r="I17" s="204" t="s">
        <v>31</v>
      </c>
      <c r="J17" s="204" t="s">
        <v>48</v>
      </c>
      <c r="K17" s="218"/>
    </row>
    <row r="18" spans="3:16" x14ac:dyDescent="0.25">
      <c r="C18" s="205"/>
      <c r="I18" s="204" t="s">
        <v>32</v>
      </c>
      <c r="J18" s="204" t="s">
        <v>48</v>
      </c>
      <c r="K18" s="218"/>
    </row>
    <row r="19" spans="3:16" x14ac:dyDescent="0.25">
      <c r="C19" s="205"/>
      <c r="I19" s="204" t="s">
        <v>33</v>
      </c>
      <c r="J19" s="204" t="s">
        <v>48</v>
      </c>
      <c r="K19" s="218"/>
    </row>
    <row r="20" spans="3:16" x14ac:dyDescent="0.25">
      <c r="C20" s="205"/>
      <c r="I20" s="204" t="s">
        <v>34</v>
      </c>
      <c r="J20" s="204" t="s">
        <v>48</v>
      </c>
      <c r="K20" s="218"/>
    </row>
    <row r="21" spans="3:16" x14ac:dyDescent="0.25">
      <c r="C21" s="205"/>
      <c r="I21" s="204" t="s">
        <v>35</v>
      </c>
      <c r="J21" s="204" t="s">
        <v>48</v>
      </c>
      <c r="K21" s="218"/>
    </row>
    <row r="22" spans="3:16" x14ac:dyDescent="0.25">
      <c r="I22" s="204" t="s">
        <v>36</v>
      </c>
      <c r="J22" s="204" t="s">
        <v>48</v>
      </c>
      <c r="K22" s="218"/>
    </row>
    <row r="23" spans="3:16" x14ac:dyDescent="0.25">
      <c r="I23" s="204" t="s">
        <v>16</v>
      </c>
      <c r="J23" s="204" t="s">
        <v>48</v>
      </c>
      <c r="K23" s="218"/>
    </row>
    <row r="24" spans="3:16" x14ac:dyDescent="0.25">
      <c r="I24" s="204" t="s">
        <v>54</v>
      </c>
      <c r="J24" s="204" t="s">
        <v>51</v>
      </c>
      <c r="K24" s="218"/>
    </row>
    <row r="25" spans="3:16" x14ac:dyDescent="0.25">
      <c r="D25" s="204" t="s">
        <v>8</v>
      </c>
      <c r="F25" s="204" t="s">
        <v>39</v>
      </c>
      <c r="G25" s="204" t="s">
        <v>48</v>
      </c>
      <c r="H25" s="204"/>
      <c r="I25" s="204" t="s">
        <v>37</v>
      </c>
      <c r="J25" s="204" t="s">
        <v>48</v>
      </c>
      <c r="K25" s="218"/>
      <c r="L25" s="207">
        <f>L12</f>
        <v>9.7309999999999999</v>
      </c>
      <c r="M25" s="207">
        <f>M12</f>
        <v>1.14E-2</v>
      </c>
      <c r="N25" s="208">
        <f>$N$12</f>
        <v>1.831E-2</v>
      </c>
      <c r="P25" s="209" t="s">
        <v>57</v>
      </c>
    </row>
    <row r="26" spans="3:16" x14ac:dyDescent="0.25">
      <c r="F26" s="214" t="s">
        <v>54</v>
      </c>
      <c r="G26" s="214" t="s">
        <v>51</v>
      </c>
      <c r="I26" s="204" t="s">
        <v>28</v>
      </c>
      <c r="J26" s="204" t="s">
        <v>48</v>
      </c>
      <c r="K26" s="218"/>
    </row>
    <row r="27" spans="3:16" x14ac:dyDescent="0.25">
      <c r="I27" s="204" t="s">
        <v>29</v>
      </c>
      <c r="J27" s="204" t="s">
        <v>48</v>
      </c>
      <c r="K27" s="218"/>
    </row>
    <row r="28" spans="3:16" x14ac:dyDescent="0.25">
      <c r="I28" s="204" t="s">
        <v>38</v>
      </c>
      <c r="J28" s="204" t="s">
        <v>48</v>
      </c>
      <c r="K28" s="218"/>
    </row>
    <row r="29" spans="3:16" x14ac:dyDescent="0.25">
      <c r="I29" s="204" t="s">
        <v>30</v>
      </c>
      <c r="J29" s="204" t="s">
        <v>48</v>
      </c>
      <c r="K29" s="218"/>
    </row>
    <row r="30" spans="3:16" x14ac:dyDescent="0.25">
      <c r="I30" s="204" t="s">
        <v>31</v>
      </c>
      <c r="J30" s="204" t="s">
        <v>48</v>
      </c>
      <c r="K30" s="218"/>
    </row>
    <row r="31" spans="3:16" x14ac:dyDescent="0.25">
      <c r="I31" s="204" t="s">
        <v>32</v>
      </c>
      <c r="J31" s="204" t="s">
        <v>48</v>
      </c>
      <c r="K31" s="218"/>
    </row>
    <row r="32" spans="3:16" x14ac:dyDescent="0.25">
      <c r="I32" s="204" t="s">
        <v>33</v>
      </c>
      <c r="J32" s="204" t="s">
        <v>48</v>
      </c>
      <c r="K32" s="218"/>
    </row>
    <row r="33" spans="1:16" x14ac:dyDescent="0.25">
      <c r="I33" s="204" t="s">
        <v>34</v>
      </c>
      <c r="J33" s="204" t="s">
        <v>48</v>
      </c>
      <c r="K33" s="218"/>
    </row>
    <row r="34" spans="1:16" x14ac:dyDescent="0.25">
      <c r="I34" s="204" t="s">
        <v>35</v>
      </c>
      <c r="J34" s="204" t="s">
        <v>48</v>
      </c>
      <c r="K34" s="218"/>
    </row>
    <row r="35" spans="1:16" x14ac:dyDescent="0.25">
      <c r="I35" s="204" t="s">
        <v>36</v>
      </c>
      <c r="J35" s="204" t="s">
        <v>48</v>
      </c>
      <c r="K35" s="218"/>
    </row>
    <row r="36" spans="1:16" x14ac:dyDescent="0.25">
      <c r="I36" s="204" t="s">
        <v>16</v>
      </c>
      <c r="J36" s="204" t="s">
        <v>48</v>
      </c>
      <c r="K36" s="218"/>
    </row>
    <row r="37" spans="1:16" x14ac:dyDescent="0.25">
      <c r="I37" s="204" t="s">
        <v>54</v>
      </c>
      <c r="J37" s="204" t="s">
        <v>51</v>
      </c>
      <c r="K37" s="218"/>
    </row>
    <row r="38" spans="1:16" x14ac:dyDescent="0.25">
      <c r="J38" s="214"/>
    </row>
    <row r="39" spans="1:16" x14ac:dyDescent="0.25">
      <c r="A39" s="209" t="s">
        <v>73</v>
      </c>
      <c r="B39" s="205">
        <v>860005</v>
      </c>
      <c r="C39" s="205" t="s">
        <v>9</v>
      </c>
      <c r="F39" s="204" t="s">
        <v>75</v>
      </c>
      <c r="G39" s="204" t="s">
        <v>48</v>
      </c>
      <c r="H39" s="204"/>
      <c r="I39" s="204" t="s">
        <v>76</v>
      </c>
      <c r="J39" s="204" t="s">
        <v>48</v>
      </c>
      <c r="K39" s="218"/>
      <c r="L39" s="207">
        <f>0.75*31</f>
        <v>23.25</v>
      </c>
      <c r="M39" s="207">
        <v>5.7000000000000002E-3</v>
      </c>
      <c r="N39" s="208">
        <v>1.5639E-2</v>
      </c>
      <c r="P39" s="209" t="s">
        <v>85</v>
      </c>
    </row>
    <row r="40" spans="1:16" ht="13" x14ac:dyDescent="0.3">
      <c r="A40" s="219"/>
      <c r="C40" s="205"/>
      <c r="F40" s="204" t="s">
        <v>74</v>
      </c>
      <c r="G40" s="204" t="s">
        <v>48</v>
      </c>
      <c r="H40" s="204"/>
      <c r="K40" s="218"/>
      <c r="L40" s="220"/>
      <c r="N40" s="221" t="s">
        <v>83</v>
      </c>
    </row>
    <row r="41" spans="1:16" x14ac:dyDescent="0.25">
      <c r="A41" s="209"/>
      <c r="C41" s="205"/>
      <c r="I41" s="217"/>
      <c r="J41" s="214"/>
      <c r="K41" s="218"/>
      <c r="L41" s="222"/>
      <c r="N41" s="221" t="s">
        <v>84</v>
      </c>
    </row>
    <row r="42" spans="1:16" x14ac:dyDescent="0.25">
      <c r="A42" s="204" t="s">
        <v>72</v>
      </c>
      <c r="B42" s="205">
        <v>174457</v>
      </c>
      <c r="C42" s="205" t="s">
        <v>9</v>
      </c>
      <c r="F42" s="2" t="s">
        <v>76</v>
      </c>
      <c r="G42" s="204" t="s">
        <v>48</v>
      </c>
      <c r="H42" s="204"/>
      <c r="I42" s="204" t="s">
        <v>28</v>
      </c>
      <c r="J42" s="204" t="s">
        <v>48</v>
      </c>
      <c r="K42" s="218"/>
      <c r="L42" s="207">
        <v>9.85</v>
      </c>
      <c r="M42" s="207">
        <v>1.14E-2</v>
      </c>
      <c r="N42" s="208">
        <f>$N$12</f>
        <v>1.831E-2</v>
      </c>
      <c r="P42" s="209" t="s">
        <v>57</v>
      </c>
    </row>
    <row r="43" spans="1:16" x14ac:dyDescent="0.25">
      <c r="A43" s="209"/>
      <c r="C43" s="205"/>
      <c r="F43" s="5"/>
      <c r="G43" s="204"/>
      <c r="I43" s="204" t="s">
        <v>29</v>
      </c>
      <c r="J43" s="204" t="s">
        <v>48</v>
      </c>
      <c r="K43" s="218"/>
    </row>
    <row r="44" spans="1:16" x14ac:dyDescent="0.25">
      <c r="A44" s="209"/>
      <c r="C44" s="205"/>
      <c r="F44" s="4"/>
      <c r="I44" s="204" t="s">
        <v>38</v>
      </c>
      <c r="J44" s="204" t="s">
        <v>48</v>
      </c>
      <c r="K44" s="218"/>
    </row>
    <row r="45" spans="1:16" x14ac:dyDescent="0.25">
      <c r="A45" s="209"/>
      <c r="C45" s="205"/>
      <c r="F45" s="4"/>
      <c r="I45" s="204" t="s">
        <v>30</v>
      </c>
      <c r="J45" s="204" t="s">
        <v>48</v>
      </c>
      <c r="K45" s="218"/>
    </row>
    <row r="46" spans="1:16" x14ac:dyDescent="0.25">
      <c r="A46" s="209"/>
      <c r="C46" s="205"/>
      <c r="F46" s="4"/>
      <c r="I46" s="204" t="s">
        <v>31</v>
      </c>
      <c r="J46" s="204" t="s">
        <v>48</v>
      </c>
      <c r="K46" s="218"/>
    </row>
    <row r="47" spans="1:16" x14ac:dyDescent="0.25">
      <c r="A47" s="209"/>
      <c r="C47" s="205"/>
      <c r="F47" s="4"/>
      <c r="I47" s="204" t="s">
        <v>32</v>
      </c>
      <c r="J47" s="204" t="s">
        <v>48</v>
      </c>
      <c r="K47" s="218"/>
    </row>
    <row r="48" spans="1:16" x14ac:dyDescent="0.25">
      <c r="A48" s="209"/>
      <c r="C48" s="205"/>
      <c r="F48" s="4"/>
      <c r="I48" s="204" t="s">
        <v>33</v>
      </c>
      <c r="J48" s="204" t="s">
        <v>48</v>
      </c>
      <c r="K48" s="218"/>
    </row>
    <row r="49" spans="1:16" x14ac:dyDescent="0.25">
      <c r="A49" s="209"/>
      <c r="C49" s="205"/>
      <c r="F49" s="4"/>
      <c r="I49" s="204" t="s">
        <v>34</v>
      </c>
      <c r="J49" s="204" t="s">
        <v>48</v>
      </c>
      <c r="K49" s="218"/>
    </row>
    <row r="50" spans="1:16" x14ac:dyDescent="0.25">
      <c r="A50" s="209"/>
      <c r="C50" s="205"/>
      <c r="F50" s="4"/>
      <c r="I50" s="204" t="s">
        <v>35</v>
      </c>
      <c r="J50" s="204" t="s">
        <v>48</v>
      </c>
      <c r="K50" s="218"/>
    </row>
    <row r="51" spans="1:16" x14ac:dyDescent="0.25">
      <c r="A51" s="209"/>
      <c r="C51" s="205"/>
      <c r="F51" s="4"/>
      <c r="K51" s="218"/>
    </row>
    <row r="52" spans="1:16" x14ac:dyDescent="0.25">
      <c r="A52" s="209"/>
      <c r="C52" s="205"/>
      <c r="F52" s="4"/>
      <c r="K52" s="218"/>
    </row>
    <row r="53" spans="1:16" x14ac:dyDescent="0.25">
      <c r="A53" s="204" t="s">
        <v>72</v>
      </c>
      <c r="B53" s="205">
        <v>80152</v>
      </c>
      <c r="C53" s="205" t="s">
        <v>9</v>
      </c>
      <c r="F53" s="2" t="s">
        <v>5</v>
      </c>
      <c r="G53" s="204" t="s">
        <v>48</v>
      </c>
      <c r="H53" s="204"/>
      <c r="I53" s="204" t="s">
        <v>37</v>
      </c>
      <c r="J53" s="204" t="s">
        <v>48</v>
      </c>
      <c r="K53" s="218"/>
      <c r="L53" s="207">
        <f>L42</f>
        <v>9.85</v>
      </c>
      <c r="M53" s="207">
        <f>$M$42</f>
        <v>1.14E-2</v>
      </c>
      <c r="N53" s="208">
        <f>$N$12</f>
        <v>1.831E-2</v>
      </c>
      <c r="P53" s="209" t="s">
        <v>57</v>
      </c>
    </row>
    <row r="54" spans="1:16" x14ac:dyDescent="0.25">
      <c r="A54" s="209"/>
      <c r="C54" s="205"/>
      <c r="F54" s="204" t="s">
        <v>54</v>
      </c>
      <c r="G54" s="204" t="s">
        <v>51</v>
      </c>
      <c r="I54" s="204" t="s">
        <v>28</v>
      </c>
      <c r="J54" s="204" t="s">
        <v>48</v>
      </c>
      <c r="K54" s="218"/>
    </row>
    <row r="55" spans="1:16" x14ac:dyDescent="0.25">
      <c r="A55" s="209"/>
      <c r="C55" s="205"/>
      <c r="I55" s="204" t="s">
        <v>29</v>
      </c>
      <c r="J55" s="204" t="s">
        <v>48</v>
      </c>
      <c r="K55" s="218"/>
    </row>
    <row r="56" spans="1:16" x14ac:dyDescent="0.25">
      <c r="A56" s="209"/>
      <c r="C56" s="205"/>
      <c r="I56" s="204" t="s">
        <v>38</v>
      </c>
      <c r="J56" s="204" t="s">
        <v>48</v>
      </c>
      <c r="K56" s="218"/>
    </row>
    <row r="57" spans="1:16" x14ac:dyDescent="0.25">
      <c r="A57" s="209"/>
      <c r="C57" s="205"/>
      <c r="I57" s="204" t="s">
        <v>30</v>
      </c>
      <c r="J57" s="204" t="s">
        <v>48</v>
      </c>
      <c r="K57" s="218"/>
    </row>
    <row r="58" spans="1:16" x14ac:dyDescent="0.25">
      <c r="A58" s="209"/>
      <c r="C58" s="205"/>
      <c r="I58" s="204" t="s">
        <v>31</v>
      </c>
      <c r="J58" s="204" t="s">
        <v>48</v>
      </c>
      <c r="K58" s="218"/>
    </row>
    <row r="59" spans="1:16" x14ac:dyDescent="0.25">
      <c r="A59" s="209"/>
      <c r="C59" s="205"/>
      <c r="I59" s="204" t="s">
        <v>32</v>
      </c>
      <c r="J59" s="204" t="s">
        <v>48</v>
      </c>
      <c r="K59" s="218"/>
    </row>
    <row r="60" spans="1:16" x14ac:dyDescent="0.25">
      <c r="A60" s="209"/>
      <c r="C60" s="205"/>
      <c r="I60" s="204" t="s">
        <v>33</v>
      </c>
      <c r="J60" s="204" t="s">
        <v>48</v>
      </c>
      <c r="K60" s="218"/>
    </row>
    <row r="61" spans="1:16" x14ac:dyDescent="0.25">
      <c r="A61" s="209"/>
      <c r="C61" s="205"/>
      <c r="I61" s="204" t="s">
        <v>34</v>
      </c>
      <c r="J61" s="204" t="s">
        <v>48</v>
      </c>
      <c r="K61" s="218"/>
    </row>
    <row r="62" spans="1:16" x14ac:dyDescent="0.25">
      <c r="A62" s="209"/>
      <c r="C62" s="205"/>
      <c r="I62" s="204" t="s">
        <v>35</v>
      </c>
      <c r="J62" s="204" t="s">
        <v>48</v>
      </c>
      <c r="K62" s="218"/>
    </row>
    <row r="63" spans="1:16" x14ac:dyDescent="0.25">
      <c r="A63" s="209"/>
      <c r="C63" s="205"/>
      <c r="I63" s="204" t="s">
        <v>36</v>
      </c>
      <c r="J63" s="204" t="s">
        <v>48</v>
      </c>
      <c r="K63" s="218"/>
    </row>
    <row r="64" spans="1:16" x14ac:dyDescent="0.25">
      <c r="A64" s="209"/>
      <c r="C64" s="205"/>
      <c r="I64" s="204" t="s">
        <v>16</v>
      </c>
      <c r="J64" s="204" t="s">
        <v>48</v>
      </c>
      <c r="K64" s="218"/>
    </row>
    <row r="65" spans="1:16" x14ac:dyDescent="0.25">
      <c r="A65" s="209"/>
      <c r="C65" s="205"/>
      <c r="I65" s="204" t="s">
        <v>54</v>
      </c>
      <c r="J65" s="204" t="s">
        <v>51</v>
      </c>
      <c r="K65" s="218"/>
    </row>
    <row r="66" spans="1:16" x14ac:dyDescent="0.25">
      <c r="A66" s="209"/>
      <c r="C66" s="205"/>
      <c r="K66" s="218"/>
    </row>
    <row r="67" spans="1:16" x14ac:dyDescent="0.25">
      <c r="A67" s="204" t="s">
        <v>72</v>
      </c>
      <c r="B67" s="205">
        <v>85154</v>
      </c>
      <c r="C67" s="205" t="s">
        <v>9</v>
      </c>
      <c r="F67" s="204" t="s">
        <v>5</v>
      </c>
      <c r="G67" s="204" t="s">
        <v>48</v>
      </c>
      <c r="H67" s="204"/>
      <c r="I67" s="204" t="s">
        <v>30</v>
      </c>
      <c r="J67" s="204" t="s">
        <v>48</v>
      </c>
      <c r="K67" s="218"/>
      <c r="L67" s="207">
        <v>9.85</v>
      </c>
      <c r="M67" s="207">
        <f>$M$42</f>
        <v>1.14E-2</v>
      </c>
      <c r="N67" s="208">
        <f>$N$12</f>
        <v>1.831E-2</v>
      </c>
      <c r="P67" s="209" t="s">
        <v>57</v>
      </c>
    </row>
    <row r="68" spans="1:16" x14ac:dyDescent="0.25">
      <c r="C68" s="205"/>
      <c r="F68" s="204"/>
      <c r="G68" s="204"/>
      <c r="H68" s="204"/>
      <c r="I68" s="204" t="s">
        <v>31</v>
      </c>
      <c r="J68" s="204" t="s">
        <v>48</v>
      </c>
      <c r="K68" s="218"/>
    </row>
    <row r="69" spans="1:16" x14ac:dyDescent="0.25">
      <c r="A69" s="209"/>
      <c r="C69" s="205"/>
      <c r="I69" s="204" t="s">
        <v>33</v>
      </c>
      <c r="J69" s="204" t="s">
        <v>48</v>
      </c>
      <c r="K69" s="218"/>
    </row>
    <row r="70" spans="1:16" x14ac:dyDescent="0.25">
      <c r="A70" s="209"/>
      <c r="C70" s="205"/>
      <c r="K70" s="218"/>
      <c r="L70" s="222"/>
    </row>
    <row r="71" spans="1:16" x14ac:dyDescent="0.25">
      <c r="A71" s="204" t="s">
        <v>72</v>
      </c>
      <c r="B71" s="205">
        <v>198766</v>
      </c>
      <c r="C71" s="205" t="s">
        <v>77</v>
      </c>
      <c r="F71" s="204" t="s">
        <v>90</v>
      </c>
      <c r="G71" s="204" t="s">
        <v>48</v>
      </c>
      <c r="H71" s="204"/>
      <c r="I71" s="204" t="s">
        <v>78</v>
      </c>
      <c r="J71" s="204" t="s">
        <v>48</v>
      </c>
      <c r="K71" s="218"/>
      <c r="L71" s="207">
        <v>10.401333333333332</v>
      </c>
      <c r="M71" s="207">
        <f>$M$42</f>
        <v>1.14E-2</v>
      </c>
      <c r="N71" s="208">
        <f>$N$12</f>
        <v>1.831E-2</v>
      </c>
      <c r="P71" s="209" t="s">
        <v>85</v>
      </c>
    </row>
    <row r="72" spans="1:16" ht="13" x14ac:dyDescent="0.3">
      <c r="A72" s="209"/>
      <c r="C72" s="205"/>
      <c r="K72" s="218"/>
      <c r="L72" s="220"/>
    </row>
    <row r="73" spans="1:16" x14ac:dyDescent="0.25">
      <c r="A73" s="204" t="s">
        <v>72</v>
      </c>
      <c r="B73" s="205">
        <v>201876</v>
      </c>
      <c r="C73" s="205" t="s">
        <v>9</v>
      </c>
      <c r="F73" s="204" t="s">
        <v>78</v>
      </c>
      <c r="G73" s="204" t="s">
        <v>48</v>
      </c>
      <c r="H73" s="204"/>
      <c r="I73" s="204" t="s">
        <v>28</v>
      </c>
      <c r="J73" s="204" t="s">
        <v>48</v>
      </c>
      <c r="K73" s="218"/>
      <c r="L73" s="207">
        <f>L53</f>
        <v>9.85</v>
      </c>
      <c r="M73" s="207">
        <f>$M$42</f>
        <v>1.14E-2</v>
      </c>
      <c r="N73" s="208">
        <f>$N$12</f>
        <v>1.831E-2</v>
      </c>
      <c r="P73" s="209" t="s">
        <v>57</v>
      </c>
    </row>
    <row r="74" spans="1:16" x14ac:dyDescent="0.25">
      <c r="A74" s="209"/>
      <c r="C74" s="205"/>
      <c r="I74" s="204" t="s">
        <v>29</v>
      </c>
      <c r="J74" s="204" t="s">
        <v>48</v>
      </c>
      <c r="K74" s="218"/>
    </row>
    <row r="75" spans="1:16" x14ac:dyDescent="0.25">
      <c r="A75" s="209"/>
      <c r="C75" s="205"/>
      <c r="I75" s="204" t="s">
        <v>30</v>
      </c>
      <c r="J75" s="204" t="s">
        <v>48</v>
      </c>
      <c r="K75" s="218"/>
    </row>
    <row r="76" spans="1:16" x14ac:dyDescent="0.25">
      <c r="A76" s="209"/>
      <c r="C76" s="205"/>
      <c r="I76" s="204" t="s">
        <v>32</v>
      </c>
      <c r="J76" s="204" t="s">
        <v>48</v>
      </c>
      <c r="K76" s="218"/>
    </row>
    <row r="77" spans="1:16" x14ac:dyDescent="0.25">
      <c r="A77" s="209"/>
      <c r="C77" s="205"/>
      <c r="I77" s="204" t="s">
        <v>33</v>
      </c>
      <c r="J77" s="204" t="s">
        <v>48</v>
      </c>
      <c r="K77" s="218"/>
    </row>
    <row r="78" spans="1:16" x14ac:dyDescent="0.25">
      <c r="A78" s="209"/>
      <c r="C78" s="205"/>
      <c r="I78" s="204" t="s">
        <v>34</v>
      </c>
      <c r="J78" s="204" t="s">
        <v>48</v>
      </c>
      <c r="K78" s="218"/>
    </row>
    <row r="79" spans="1:16" x14ac:dyDescent="0.25">
      <c r="A79" s="209"/>
      <c r="C79" s="205"/>
      <c r="I79" s="204" t="s">
        <v>35</v>
      </c>
      <c r="J79" s="204" t="s">
        <v>48</v>
      </c>
      <c r="K79" s="218"/>
    </row>
    <row r="80" spans="1:16" x14ac:dyDescent="0.25">
      <c r="A80" s="209"/>
      <c r="C80" s="205"/>
      <c r="I80" s="204" t="s">
        <v>36</v>
      </c>
      <c r="J80" s="204" t="s">
        <v>48</v>
      </c>
      <c r="K80" s="218"/>
    </row>
    <row r="81" spans="1:16" x14ac:dyDescent="0.25">
      <c r="A81" s="209"/>
      <c r="C81" s="205"/>
      <c r="I81" s="204" t="s">
        <v>16</v>
      </c>
      <c r="J81" s="204" t="s">
        <v>48</v>
      </c>
      <c r="K81" s="218"/>
    </row>
    <row r="82" spans="1:16" x14ac:dyDescent="0.25">
      <c r="A82" s="209"/>
      <c r="C82" s="205"/>
      <c r="K82" s="218"/>
    </row>
    <row r="83" spans="1:16" x14ac:dyDescent="0.25">
      <c r="A83" s="204" t="s">
        <v>79</v>
      </c>
      <c r="B83" s="205">
        <v>950015</v>
      </c>
      <c r="C83" s="205" t="s">
        <v>9</v>
      </c>
      <c r="F83" s="204" t="s">
        <v>92</v>
      </c>
      <c r="G83" s="204" t="s">
        <v>48</v>
      </c>
      <c r="H83" s="204"/>
      <c r="I83" s="204" t="s">
        <v>80</v>
      </c>
      <c r="J83" s="204" t="s">
        <v>48</v>
      </c>
      <c r="K83" s="218"/>
      <c r="L83" s="207">
        <f>0.45*365/12</f>
        <v>13.6875</v>
      </c>
      <c r="M83" s="207">
        <f>0.0025+0.0215</f>
        <v>2.3999999999999997E-2</v>
      </c>
      <c r="N83" s="208">
        <v>2.9000000000000001E-2</v>
      </c>
      <c r="P83" s="209" t="s">
        <v>85</v>
      </c>
    </row>
    <row r="84" spans="1:16" ht="13" x14ac:dyDescent="0.3">
      <c r="A84" s="209"/>
      <c r="C84" s="205"/>
      <c r="K84" s="218"/>
      <c r="L84" s="220"/>
    </row>
    <row r="85" spans="1:16" x14ac:dyDescent="0.25">
      <c r="A85" s="204" t="s">
        <v>72</v>
      </c>
      <c r="B85" s="205">
        <v>200905</v>
      </c>
      <c r="C85" s="205" t="s">
        <v>9</v>
      </c>
      <c r="F85" s="204" t="s">
        <v>82</v>
      </c>
      <c r="G85" s="204" t="s">
        <v>48</v>
      </c>
      <c r="H85" s="204"/>
      <c r="I85" s="204" t="s">
        <v>30</v>
      </c>
      <c r="J85" s="204" t="s">
        <v>48</v>
      </c>
      <c r="K85" s="218"/>
      <c r="L85" s="207">
        <f>L53</f>
        <v>9.85</v>
      </c>
      <c r="M85" s="207">
        <f>$M$42</f>
        <v>1.14E-2</v>
      </c>
      <c r="N85" s="208">
        <f>$N$12</f>
        <v>1.831E-2</v>
      </c>
      <c r="P85" s="209" t="s">
        <v>57</v>
      </c>
    </row>
    <row r="86" spans="1:16" x14ac:dyDescent="0.25">
      <c r="A86" s="209"/>
      <c r="C86" s="205"/>
      <c r="F86" s="214" t="s">
        <v>81</v>
      </c>
      <c r="K86" s="218"/>
    </row>
    <row r="87" spans="1:16" x14ac:dyDescent="0.25">
      <c r="A87" s="209"/>
      <c r="C87" s="205"/>
      <c r="K87" s="218"/>
    </row>
    <row r="88" spans="1:16" x14ac:dyDescent="0.25">
      <c r="A88" s="209"/>
      <c r="C88" s="205"/>
      <c r="K88" s="218"/>
    </row>
    <row r="89" spans="1:16" x14ac:dyDescent="0.25">
      <c r="A89" s="209"/>
      <c r="C89" s="205"/>
      <c r="I89" s="217"/>
      <c r="J89" s="214"/>
      <c r="K89" s="218"/>
    </row>
    <row r="90" spans="1:16" x14ac:dyDescent="0.25">
      <c r="A90" s="204" t="s">
        <v>72</v>
      </c>
      <c r="B90" s="205">
        <v>82544</v>
      </c>
      <c r="C90" s="205" t="s">
        <v>9</v>
      </c>
      <c r="F90" s="204" t="s">
        <v>93</v>
      </c>
      <c r="G90" s="214" t="s">
        <v>48</v>
      </c>
      <c r="I90" s="204" t="s">
        <v>37</v>
      </c>
      <c r="J90" s="214" t="s">
        <v>48</v>
      </c>
      <c r="K90" s="218"/>
      <c r="L90" s="207">
        <f>L53</f>
        <v>9.85</v>
      </c>
      <c r="M90" s="207">
        <f>$M$42</f>
        <v>1.14E-2</v>
      </c>
      <c r="N90" s="208">
        <f>$N$12</f>
        <v>1.831E-2</v>
      </c>
      <c r="P90" s="209" t="s">
        <v>57</v>
      </c>
    </row>
    <row r="91" spans="1:16" x14ac:dyDescent="0.25">
      <c r="A91" s="209"/>
      <c r="C91" s="205"/>
      <c r="F91" s="204" t="s">
        <v>54</v>
      </c>
      <c r="G91" s="214" t="s">
        <v>48</v>
      </c>
      <c r="I91" s="204" t="s">
        <v>30</v>
      </c>
      <c r="J91" s="214" t="s">
        <v>48</v>
      </c>
      <c r="K91" s="218"/>
    </row>
    <row r="92" spans="1:16" x14ac:dyDescent="0.25">
      <c r="A92" s="209"/>
      <c r="C92" s="205"/>
      <c r="G92" s="204" t="s">
        <v>51</v>
      </c>
      <c r="I92" s="204" t="s">
        <v>54</v>
      </c>
      <c r="J92" s="204" t="s">
        <v>51</v>
      </c>
      <c r="K92" s="218"/>
    </row>
    <row r="93" spans="1:16" ht="13" x14ac:dyDescent="0.3">
      <c r="A93" s="209"/>
      <c r="C93" s="205"/>
      <c r="F93" s="223" t="s">
        <v>86</v>
      </c>
      <c r="I93" s="217"/>
      <c r="J93" s="214"/>
      <c r="K93" s="218"/>
    </row>
    <row r="94" spans="1:16" x14ac:dyDescent="0.25">
      <c r="A94" s="209" t="s">
        <v>10</v>
      </c>
      <c r="B94" s="216" t="s">
        <v>65</v>
      </c>
      <c r="C94" s="205" t="s">
        <v>11</v>
      </c>
      <c r="F94" s="224" t="s">
        <v>87</v>
      </c>
      <c r="G94" s="214" t="s">
        <v>48</v>
      </c>
      <c r="I94" s="204" t="s">
        <v>89</v>
      </c>
      <c r="J94" s="214" t="s">
        <v>48</v>
      </c>
      <c r="K94" s="218"/>
      <c r="L94" s="207">
        <v>4.5625</v>
      </c>
      <c r="M94" s="207">
        <f>0.0385+0.0032</f>
        <v>4.1700000000000001E-2</v>
      </c>
      <c r="N94" s="208">
        <v>5.7999999999999996E-3</v>
      </c>
      <c r="P94" s="209" t="s">
        <v>85</v>
      </c>
    </row>
    <row r="95" spans="1:16" x14ac:dyDescent="0.25">
      <c r="A95" s="209"/>
      <c r="C95" s="205"/>
      <c r="F95" s="204" t="s">
        <v>88</v>
      </c>
      <c r="G95" s="214" t="s">
        <v>51</v>
      </c>
      <c r="I95" s="204" t="s">
        <v>88</v>
      </c>
      <c r="J95" s="214" t="s">
        <v>51</v>
      </c>
      <c r="K95" s="218"/>
      <c r="M95" s="225" t="s">
        <v>69</v>
      </c>
    </row>
    <row r="96" spans="1:16" x14ac:dyDescent="0.25">
      <c r="A96" s="209"/>
      <c r="C96" s="205"/>
      <c r="F96" s="204" t="s">
        <v>86</v>
      </c>
      <c r="I96" s="204" t="s">
        <v>86</v>
      </c>
      <c r="J96" s="214"/>
      <c r="K96" s="218"/>
    </row>
    <row r="97" spans="1:16" x14ac:dyDescent="0.25">
      <c r="A97" s="209"/>
      <c r="C97" s="205"/>
      <c r="F97" s="204"/>
      <c r="J97" s="214"/>
      <c r="K97" s="218"/>
    </row>
    <row r="98" spans="1:16" x14ac:dyDescent="0.25">
      <c r="A98" s="209"/>
      <c r="C98" s="205"/>
      <c r="J98" s="214"/>
      <c r="K98" s="218"/>
    </row>
    <row r="99" spans="1:16" x14ac:dyDescent="0.25">
      <c r="A99" s="204" t="s">
        <v>72</v>
      </c>
      <c r="B99" s="205">
        <v>82545</v>
      </c>
      <c r="C99" s="205" t="s">
        <v>9</v>
      </c>
      <c r="F99" s="204" t="s">
        <v>15</v>
      </c>
      <c r="G99" s="214" t="s">
        <v>48</v>
      </c>
      <c r="I99" s="204" t="s">
        <v>38</v>
      </c>
      <c r="J99" s="214" t="s">
        <v>48</v>
      </c>
      <c r="K99" s="218"/>
      <c r="L99" s="207">
        <f>L90</f>
        <v>9.85</v>
      </c>
      <c r="M99" s="207">
        <f>$M$42</f>
        <v>1.14E-2</v>
      </c>
      <c r="N99" s="208">
        <f>$N$12</f>
        <v>1.831E-2</v>
      </c>
      <c r="P99" s="209" t="s">
        <v>57</v>
      </c>
    </row>
    <row r="100" spans="1:16" x14ac:dyDescent="0.25">
      <c r="F100" s="204" t="s">
        <v>54</v>
      </c>
      <c r="G100" s="204" t="s">
        <v>51</v>
      </c>
      <c r="I100" s="204" t="s">
        <v>54</v>
      </c>
      <c r="J100" s="204" t="s">
        <v>51</v>
      </c>
    </row>
    <row r="101" spans="1:16" x14ac:dyDescent="0.25">
      <c r="F101" s="204"/>
      <c r="G101" s="204"/>
    </row>
    <row r="102" spans="1:16" x14ac:dyDescent="0.25">
      <c r="A102" s="204" t="s">
        <v>13</v>
      </c>
      <c r="B102" s="216" t="s">
        <v>24</v>
      </c>
      <c r="C102" s="205" t="s">
        <v>25</v>
      </c>
      <c r="D102" s="204" t="s">
        <v>26</v>
      </c>
      <c r="I102" s="217"/>
      <c r="J102" s="214"/>
      <c r="L102" s="207">
        <f>0.1354*365/12</f>
        <v>4.1184166666666666</v>
      </c>
      <c r="M102" s="207">
        <v>2E-3</v>
      </c>
      <c r="N102" s="208">
        <v>2.06E-2</v>
      </c>
      <c r="O102" s="205" t="s">
        <v>61</v>
      </c>
      <c r="P102" s="209" t="s">
        <v>57</v>
      </c>
    </row>
    <row r="103" spans="1:16" x14ac:dyDescent="0.25">
      <c r="B103" s="216"/>
      <c r="C103" s="205"/>
      <c r="D103" s="204" t="s">
        <v>27</v>
      </c>
      <c r="I103" s="217"/>
      <c r="J103" s="214"/>
      <c r="L103" s="207">
        <f>0.016668*365/12</f>
        <v>0.50698499999999991</v>
      </c>
      <c r="M103" s="207">
        <v>2E-3</v>
      </c>
      <c r="N103" s="208">
        <v>1.47E-2</v>
      </c>
      <c r="O103" s="205" t="s">
        <v>62</v>
      </c>
      <c r="P103" s="209" t="s">
        <v>57</v>
      </c>
    </row>
    <row r="104" spans="1:16" x14ac:dyDescent="0.25">
      <c r="B104" s="216"/>
      <c r="C104" s="205"/>
      <c r="I104" s="217"/>
      <c r="J104" s="214"/>
    </row>
    <row r="105" spans="1:16" x14ac:dyDescent="0.25">
      <c r="A105" s="209" t="s">
        <v>13</v>
      </c>
      <c r="B105" s="216" t="s">
        <v>19</v>
      </c>
      <c r="C105" s="205" t="s">
        <v>14</v>
      </c>
      <c r="D105" s="204" t="s">
        <v>17</v>
      </c>
      <c r="F105" s="204" t="s">
        <v>20</v>
      </c>
      <c r="G105" s="214" t="s">
        <v>48</v>
      </c>
      <c r="I105" s="204" t="s">
        <v>12</v>
      </c>
      <c r="J105" s="214" t="s">
        <v>48</v>
      </c>
      <c r="K105" s="218"/>
      <c r="L105" s="207">
        <v>0.1399</v>
      </c>
      <c r="M105" s="207">
        <f>0.0002+0.0046</f>
        <v>4.7999999999999996E-3</v>
      </c>
      <c r="N105" s="208">
        <v>2.5999999999999999E-3</v>
      </c>
      <c r="P105" s="219" t="s">
        <v>58</v>
      </c>
    </row>
    <row r="106" spans="1:16" x14ac:dyDescent="0.25">
      <c r="A106" s="209"/>
      <c r="B106" s="216"/>
      <c r="C106" s="205"/>
      <c r="D106" s="204" t="s">
        <v>18</v>
      </c>
      <c r="F106" s="204" t="s">
        <v>20</v>
      </c>
      <c r="G106" s="214" t="s">
        <v>48</v>
      </c>
      <c r="I106" s="204" t="s">
        <v>12</v>
      </c>
      <c r="J106" s="214" t="s">
        <v>48</v>
      </c>
      <c r="K106" s="218"/>
      <c r="L106" s="207">
        <v>0.1399</v>
      </c>
      <c r="M106" s="207">
        <f>M105</f>
        <v>4.7999999999999996E-3</v>
      </c>
      <c r="N106" s="208">
        <f>N105</f>
        <v>2.5999999999999999E-3</v>
      </c>
      <c r="P106" s="209" t="s">
        <v>57</v>
      </c>
    </row>
    <row r="107" spans="1:16" x14ac:dyDescent="0.25">
      <c r="A107" s="209"/>
      <c r="B107" s="216"/>
      <c r="C107" s="205"/>
      <c r="F107" s="204"/>
      <c r="J107" s="214"/>
      <c r="K107" s="218"/>
      <c r="L107" s="207" t="s">
        <v>59</v>
      </c>
    </row>
    <row r="108" spans="1:16" x14ac:dyDescent="0.25">
      <c r="J108" s="214"/>
      <c r="L108" s="207" t="s">
        <v>0</v>
      </c>
    </row>
    <row r="109" spans="1:16" x14ac:dyDescent="0.25">
      <c r="J109" s="214"/>
    </row>
    <row r="110" spans="1:16" x14ac:dyDescent="0.25">
      <c r="A110" s="209" t="s">
        <v>13</v>
      </c>
      <c r="B110" s="216" t="s">
        <v>173</v>
      </c>
      <c r="C110" s="205" t="s">
        <v>14</v>
      </c>
      <c r="D110" s="204" t="s">
        <v>17</v>
      </c>
      <c r="F110" s="204" t="s">
        <v>174</v>
      </c>
      <c r="G110" s="214" t="s">
        <v>48</v>
      </c>
      <c r="I110" s="204" t="s">
        <v>40</v>
      </c>
      <c r="J110" s="214" t="s">
        <v>48</v>
      </c>
      <c r="K110" s="218"/>
      <c r="L110" s="207">
        <v>0.1399</v>
      </c>
      <c r="M110" s="207">
        <v>4.7999999999999996E-3</v>
      </c>
      <c r="N110" s="208">
        <v>2.5999999999999999E-3</v>
      </c>
      <c r="P110" s="219" t="s">
        <v>57</v>
      </c>
    </row>
    <row r="111" spans="1:16" x14ac:dyDescent="0.25">
      <c r="A111" s="209"/>
      <c r="B111" s="216"/>
      <c r="C111" s="205"/>
      <c r="D111" s="204" t="s">
        <v>18</v>
      </c>
      <c r="F111" s="204"/>
      <c r="G111" s="204"/>
      <c r="K111" s="218"/>
      <c r="P111" s="219" t="s">
        <v>58</v>
      </c>
    </row>
    <row r="112" spans="1:16" x14ac:dyDescent="0.25">
      <c r="J112" s="214"/>
      <c r="L112" s="207" t="s">
        <v>59</v>
      </c>
    </row>
    <row r="113" spans="1:16" x14ac:dyDescent="0.25">
      <c r="A113" s="209"/>
      <c r="B113" s="216"/>
      <c r="C113" s="205"/>
      <c r="F113" s="204"/>
      <c r="J113" s="214"/>
      <c r="K113" s="218"/>
      <c r="L113" s="207" t="s">
        <v>0</v>
      </c>
    </row>
    <row r="114" spans="1:16" x14ac:dyDescent="0.25">
      <c r="B114" s="204"/>
      <c r="F114" s="204"/>
      <c r="G114" s="204"/>
      <c r="H114" s="204"/>
      <c r="K114" s="204"/>
      <c r="L114" s="204"/>
      <c r="M114" s="204"/>
      <c r="N114" s="204"/>
      <c r="O114" s="204"/>
      <c r="P114" s="204"/>
    </row>
    <row r="115" spans="1:16" ht="13" x14ac:dyDescent="0.3">
      <c r="B115" s="227"/>
      <c r="J115" s="214"/>
      <c r="L115" s="227"/>
      <c r="M115" s="227"/>
      <c r="N115" s="227"/>
    </row>
    <row r="116" spans="1:16" x14ac:dyDescent="0.25">
      <c r="A116" s="204" t="s">
        <v>71</v>
      </c>
      <c r="B116" s="204"/>
      <c r="L116" s="204"/>
      <c r="M116" s="228"/>
      <c r="N116" s="228"/>
    </row>
    <row r="117" spans="1:16" ht="13" x14ac:dyDescent="0.3">
      <c r="A117" s="204" t="s">
        <v>70</v>
      </c>
      <c r="L117" s="226"/>
      <c r="M117" s="226"/>
      <c r="N117" s="226"/>
    </row>
    <row r="118" spans="1:16" ht="13" x14ac:dyDescent="0.3">
      <c r="A118" s="226" t="s">
        <v>91</v>
      </c>
      <c r="B118" s="226"/>
    </row>
    <row r="119" spans="1:16" ht="13" x14ac:dyDescent="0.3">
      <c r="B119" s="227"/>
    </row>
    <row r="120" spans="1:16" ht="13" x14ac:dyDescent="0.3">
      <c r="A120" s="227"/>
      <c r="B120" s="227"/>
      <c r="G120" s="227"/>
      <c r="K120" s="204"/>
    </row>
    <row r="121" spans="1:16" ht="13" x14ac:dyDescent="0.3">
      <c r="A121" s="226"/>
      <c r="B121" s="226"/>
      <c r="G121" s="227"/>
      <c r="K121" s="204"/>
    </row>
    <row r="122" spans="1:16" ht="13" x14ac:dyDescent="0.3">
      <c r="A122" s="227"/>
      <c r="B122" s="227"/>
      <c r="G122" s="227"/>
      <c r="K122" s="204"/>
    </row>
    <row r="123" spans="1:16" x14ac:dyDescent="0.25">
      <c r="B123" s="204"/>
      <c r="G123" s="204"/>
      <c r="K123" s="204"/>
    </row>
    <row r="124" spans="1:16" x14ac:dyDescent="0.25">
      <c r="B124" s="204"/>
      <c r="G124" s="204"/>
      <c r="K124" s="204"/>
    </row>
    <row r="125" spans="1:16" ht="13" x14ac:dyDescent="0.3">
      <c r="A125" s="227"/>
      <c r="B125" s="227"/>
      <c r="G125" s="227"/>
      <c r="I125" s="227"/>
      <c r="K125" s="204"/>
    </row>
    <row r="126" spans="1:16" x14ac:dyDescent="0.25">
      <c r="B126" s="204"/>
      <c r="G126" s="204"/>
      <c r="K126" s="204"/>
    </row>
    <row r="127" spans="1:16" x14ac:dyDescent="0.25">
      <c r="B127" s="204"/>
      <c r="G127" s="204"/>
      <c r="K127" s="204"/>
    </row>
    <row r="128" spans="1:16" x14ac:dyDescent="0.25">
      <c r="B128" s="204"/>
      <c r="G128" s="204"/>
      <c r="K128" s="204"/>
    </row>
    <row r="129" spans="1:11" x14ac:dyDescent="0.25">
      <c r="B129" s="204"/>
      <c r="G129" s="204"/>
      <c r="K129" s="204"/>
    </row>
    <row r="130" spans="1:11" x14ac:dyDescent="0.25">
      <c r="B130" s="204"/>
      <c r="G130" s="204"/>
      <c r="K130" s="204"/>
    </row>
    <row r="131" spans="1:11" x14ac:dyDescent="0.25">
      <c r="B131" s="204"/>
      <c r="G131" s="204"/>
      <c r="K131" s="204"/>
    </row>
    <row r="132" spans="1:11" x14ac:dyDescent="0.25">
      <c r="B132" s="204"/>
      <c r="G132" s="204"/>
      <c r="K132" s="204"/>
    </row>
    <row r="133" spans="1:11" x14ac:dyDescent="0.25">
      <c r="B133" s="204"/>
      <c r="G133" s="204"/>
      <c r="H133" s="204"/>
      <c r="K133" s="204"/>
    </row>
    <row r="134" spans="1:11" x14ac:dyDescent="0.25">
      <c r="B134" s="204"/>
      <c r="G134" s="204"/>
      <c r="H134" s="204"/>
      <c r="K134" s="204"/>
    </row>
    <row r="135" spans="1:11" x14ac:dyDescent="0.25">
      <c r="B135" s="204"/>
      <c r="G135" s="204"/>
      <c r="H135" s="204"/>
      <c r="K135" s="204"/>
    </row>
    <row r="136" spans="1:11" x14ac:dyDescent="0.25">
      <c r="B136" s="204"/>
      <c r="G136" s="204"/>
      <c r="H136" s="204"/>
      <c r="K136" s="204"/>
    </row>
    <row r="137" spans="1:11" x14ac:dyDescent="0.25">
      <c r="B137" s="204"/>
      <c r="G137" s="204"/>
      <c r="K137" s="204"/>
    </row>
    <row r="138" spans="1:11" x14ac:dyDescent="0.25">
      <c r="B138" s="204"/>
      <c r="G138" s="204"/>
      <c r="K138" s="204"/>
    </row>
    <row r="139" spans="1:11" x14ac:dyDescent="0.25">
      <c r="B139" s="204"/>
      <c r="G139" s="204"/>
      <c r="K139" s="204"/>
    </row>
    <row r="140" spans="1:11" x14ac:dyDescent="0.25">
      <c r="B140" s="204"/>
      <c r="G140" s="204"/>
      <c r="K140" s="204"/>
    </row>
    <row r="141" spans="1:11" x14ac:dyDescent="0.25">
      <c r="B141" s="204"/>
      <c r="G141" s="204"/>
      <c r="K141" s="218"/>
    </row>
    <row r="142" spans="1:11" ht="13" x14ac:dyDescent="0.3">
      <c r="A142" s="226"/>
      <c r="B142" s="226"/>
      <c r="K142" s="218"/>
    </row>
    <row r="143" spans="1:11" ht="13" x14ac:dyDescent="0.3">
      <c r="A143" s="226"/>
      <c r="B143" s="226"/>
      <c r="K143" s="218"/>
    </row>
    <row r="144" spans="1:11" ht="13" x14ac:dyDescent="0.3">
      <c r="A144" s="226"/>
      <c r="B144" s="226"/>
      <c r="K144" s="218"/>
    </row>
    <row r="145" spans="1:11" x14ac:dyDescent="0.25">
      <c r="B145" s="204"/>
      <c r="K145" s="218"/>
    </row>
    <row r="146" spans="1:11" x14ac:dyDescent="0.25">
      <c r="B146" s="204"/>
      <c r="K146" s="218"/>
    </row>
    <row r="147" spans="1:11" ht="13" x14ac:dyDescent="0.3">
      <c r="A147" s="226"/>
      <c r="B147" s="226"/>
      <c r="K147" s="218"/>
    </row>
    <row r="148" spans="1:11" x14ac:dyDescent="0.25">
      <c r="B148" s="204"/>
      <c r="K148" s="218"/>
    </row>
    <row r="149" spans="1:11" x14ac:dyDescent="0.25">
      <c r="B149" s="204"/>
      <c r="K149" s="218"/>
    </row>
    <row r="150" spans="1:11" x14ac:dyDescent="0.25">
      <c r="B150" s="204"/>
      <c r="K150" s="218"/>
    </row>
    <row r="151" spans="1:11" x14ac:dyDescent="0.25">
      <c r="B151" s="204"/>
      <c r="K151" s="218"/>
    </row>
    <row r="152" spans="1:11" x14ac:dyDescent="0.25">
      <c r="B152" s="204"/>
      <c r="K152" s="218"/>
    </row>
    <row r="153" spans="1:11" x14ac:dyDescent="0.25">
      <c r="B153" s="204"/>
      <c r="K153" s="218"/>
    </row>
    <row r="154" spans="1:11" x14ac:dyDescent="0.25">
      <c r="B154" s="204"/>
      <c r="K154" s="218"/>
    </row>
    <row r="155" spans="1:11" x14ac:dyDescent="0.25">
      <c r="B155" s="204"/>
      <c r="K155" s="218"/>
    </row>
    <row r="156" spans="1:11" x14ac:dyDescent="0.25">
      <c r="B156" s="204"/>
      <c r="K156" s="218"/>
    </row>
    <row r="157" spans="1:11" x14ac:dyDescent="0.25">
      <c r="A157" s="209"/>
      <c r="C157" s="205"/>
      <c r="I157" s="217"/>
      <c r="J157" s="217"/>
      <c r="K157" s="218"/>
    </row>
    <row r="158" spans="1:11" x14ac:dyDescent="0.25">
      <c r="A158" s="209"/>
      <c r="C158" s="205"/>
      <c r="I158" s="217"/>
      <c r="J158" s="217"/>
      <c r="K158" s="218"/>
    </row>
    <row r="159" spans="1:11" x14ac:dyDescent="0.25">
      <c r="A159" s="209"/>
      <c r="C159" s="205"/>
      <c r="I159" s="217"/>
      <c r="J159" s="217"/>
      <c r="K159" s="218"/>
    </row>
    <row r="160" spans="1:11" x14ac:dyDescent="0.25">
      <c r="A160" s="209"/>
      <c r="C160" s="205"/>
      <c r="I160" s="217"/>
      <c r="J160" s="217"/>
      <c r="K160" s="218"/>
    </row>
    <row r="161" spans="1:11" x14ac:dyDescent="0.25">
      <c r="A161" s="209"/>
      <c r="C161" s="205"/>
      <c r="I161" s="217"/>
      <c r="J161" s="217"/>
      <c r="K161" s="218"/>
    </row>
    <row r="162" spans="1:11" x14ac:dyDescent="0.25">
      <c r="A162" s="209"/>
      <c r="C162" s="205"/>
      <c r="I162" s="217"/>
      <c r="J162" s="217"/>
      <c r="K162" s="218"/>
    </row>
    <row r="163" spans="1:11" x14ac:dyDescent="0.25">
      <c r="A163" s="209"/>
      <c r="C163" s="205"/>
      <c r="I163" s="217"/>
      <c r="J163" s="217"/>
      <c r="K163" s="218"/>
    </row>
    <row r="164" spans="1:11" x14ac:dyDescent="0.25">
      <c r="A164" s="209"/>
      <c r="C164" s="205"/>
      <c r="I164" s="217"/>
      <c r="J164" s="217"/>
      <c r="K164" s="218"/>
    </row>
    <row r="165" spans="1:11" x14ac:dyDescent="0.25">
      <c r="A165" s="209"/>
      <c r="C165" s="205"/>
      <c r="I165" s="217"/>
      <c r="J165" s="217"/>
      <c r="K165" s="218"/>
    </row>
    <row r="166" spans="1:11" x14ac:dyDescent="0.25">
      <c r="A166" s="209"/>
      <c r="C166" s="205"/>
      <c r="I166" s="217"/>
      <c r="J166" s="217"/>
      <c r="K166" s="218"/>
    </row>
    <row r="167" spans="1:11" x14ac:dyDescent="0.25">
      <c r="A167" s="209"/>
      <c r="C167" s="205"/>
      <c r="I167" s="217"/>
      <c r="J167" s="217"/>
      <c r="K167" s="218"/>
    </row>
    <row r="168" spans="1:11" x14ac:dyDescent="0.25">
      <c r="A168" s="209"/>
      <c r="C168" s="205"/>
      <c r="I168" s="217"/>
      <c r="J168" s="217"/>
      <c r="K168" s="218"/>
    </row>
    <row r="169" spans="1:11" x14ac:dyDescent="0.25">
      <c r="A169" s="209"/>
      <c r="C169" s="205"/>
      <c r="I169" s="217"/>
      <c r="J169" s="217"/>
      <c r="K169" s="218"/>
    </row>
    <row r="170" spans="1:11" x14ac:dyDescent="0.25">
      <c r="A170" s="209"/>
      <c r="C170" s="205"/>
      <c r="I170" s="217"/>
      <c r="J170" s="217"/>
      <c r="K170" s="218"/>
    </row>
    <row r="171" spans="1:11" x14ac:dyDescent="0.25">
      <c r="A171" s="209"/>
      <c r="C171" s="205"/>
      <c r="I171" s="217"/>
      <c r="J171" s="217"/>
      <c r="K171" s="218"/>
    </row>
    <row r="172" spans="1:11" x14ac:dyDescent="0.25">
      <c r="A172" s="209"/>
      <c r="C172" s="205"/>
      <c r="I172" s="217"/>
      <c r="J172" s="217"/>
      <c r="K172" s="218"/>
    </row>
    <row r="173" spans="1:11" x14ac:dyDescent="0.25">
      <c r="A173" s="209"/>
      <c r="C173" s="205"/>
      <c r="I173" s="217"/>
      <c r="J173" s="217"/>
      <c r="K173" s="218"/>
    </row>
    <row r="174" spans="1:11" x14ac:dyDescent="0.25">
      <c r="A174" s="209"/>
      <c r="C174" s="205"/>
      <c r="I174" s="217"/>
      <c r="J174" s="217"/>
      <c r="K174" s="218"/>
    </row>
    <row r="175" spans="1:11" x14ac:dyDescent="0.25">
      <c r="A175" s="209"/>
      <c r="C175" s="205"/>
      <c r="I175" s="217"/>
      <c r="J175" s="217"/>
      <c r="K175" s="218"/>
    </row>
    <row r="176" spans="1:11" x14ac:dyDescent="0.25">
      <c r="A176" s="209"/>
      <c r="C176" s="205"/>
      <c r="I176" s="217"/>
      <c r="J176" s="217"/>
      <c r="K176" s="218"/>
    </row>
    <row r="177" spans="1:11" x14ac:dyDescent="0.25">
      <c r="A177" s="209"/>
      <c r="C177" s="205"/>
      <c r="I177" s="217"/>
      <c r="J177" s="217"/>
      <c r="K177" s="218"/>
    </row>
    <row r="178" spans="1:11" x14ac:dyDescent="0.25">
      <c r="A178" s="209"/>
      <c r="C178" s="205"/>
      <c r="I178" s="217"/>
      <c r="J178" s="217"/>
      <c r="K178" s="218"/>
    </row>
    <row r="179" spans="1:11" x14ac:dyDescent="0.25">
      <c r="A179" s="209"/>
      <c r="C179" s="205"/>
      <c r="I179" s="217"/>
      <c r="J179" s="217"/>
      <c r="K179" s="218"/>
    </row>
    <row r="180" spans="1:11" x14ac:dyDescent="0.25">
      <c r="A180" s="209"/>
      <c r="C180" s="205"/>
      <c r="I180" s="217"/>
      <c r="J180" s="217"/>
      <c r="K180" s="218"/>
    </row>
    <row r="181" spans="1:11" x14ac:dyDescent="0.25">
      <c r="A181" s="209"/>
      <c r="C181" s="205"/>
      <c r="I181" s="217"/>
      <c r="J181" s="217"/>
      <c r="K181" s="218"/>
    </row>
    <row r="182" spans="1:11" x14ac:dyDescent="0.25">
      <c r="A182" s="209"/>
      <c r="C182" s="205"/>
      <c r="I182" s="217"/>
      <c r="J182" s="217"/>
      <c r="K182" s="218"/>
    </row>
    <row r="183" spans="1:11" x14ac:dyDescent="0.25">
      <c r="A183" s="209"/>
      <c r="C183" s="205"/>
      <c r="I183" s="217"/>
      <c r="J183" s="217"/>
      <c r="K183" s="218"/>
    </row>
    <row r="184" spans="1:11" x14ac:dyDescent="0.25">
      <c r="A184" s="209"/>
      <c r="C184" s="205"/>
      <c r="I184" s="217"/>
      <c r="J184" s="217"/>
      <c r="K184" s="218"/>
    </row>
    <row r="185" spans="1:11" x14ac:dyDescent="0.25">
      <c r="A185" s="209"/>
      <c r="C185" s="205"/>
      <c r="I185" s="217"/>
      <c r="J185" s="217"/>
      <c r="K185" s="218"/>
    </row>
    <row r="186" spans="1:11" x14ac:dyDescent="0.25">
      <c r="A186" s="209"/>
      <c r="C186" s="205"/>
      <c r="I186" s="217"/>
      <c r="J186" s="217"/>
      <c r="K186" s="218"/>
    </row>
    <row r="187" spans="1:11" x14ac:dyDescent="0.25">
      <c r="A187" s="209"/>
      <c r="C187" s="205"/>
      <c r="I187" s="217"/>
      <c r="J187" s="217"/>
      <c r="K187" s="218"/>
    </row>
    <row r="188" spans="1:11" x14ac:dyDescent="0.25">
      <c r="A188" s="209"/>
      <c r="C188" s="205"/>
      <c r="I188" s="217"/>
      <c r="J188" s="217"/>
      <c r="K188" s="218"/>
    </row>
    <row r="189" spans="1:11" x14ac:dyDescent="0.25">
      <c r="A189" s="209"/>
      <c r="C189" s="205"/>
      <c r="I189" s="217"/>
      <c r="J189" s="217"/>
      <c r="K189" s="218"/>
    </row>
    <row r="190" spans="1:11" x14ac:dyDescent="0.25">
      <c r="A190" s="209"/>
      <c r="C190" s="205"/>
      <c r="I190" s="217"/>
      <c r="J190" s="217"/>
      <c r="K190" s="218"/>
    </row>
    <row r="191" spans="1:11" x14ac:dyDescent="0.25">
      <c r="A191" s="209"/>
      <c r="C191" s="205"/>
      <c r="I191" s="217"/>
      <c r="J191" s="217"/>
      <c r="K191" s="218"/>
    </row>
    <row r="192" spans="1:11" x14ac:dyDescent="0.25">
      <c r="A192" s="209"/>
      <c r="C192" s="205"/>
      <c r="I192" s="217"/>
      <c r="J192" s="217"/>
      <c r="K192" s="218"/>
    </row>
    <row r="193" spans="1:11" x14ac:dyDescent="0.25">
      <c r="A193" s="209"/>
      <c r="C193" s="205"/>
      <c r="I193" s="217"/>
      <c r="J193" s="217"/>
      <c r="K193" s="218"/>
    </row>
    <row r="194" spans="1:11" x14ac:dyDescent="0.25">
      <c r="A194" s="209"/>
      <c r="C194" s="205"/>
      <c r="I194" s="217"/>
      <c r="J194" s="217"/>
      <c r="K194" s="218"/>
    </row>
    <row r="195" spans="1:11" x14ac:dyDescent="0.25">
      <c r="A195" s="209"/>
      <c r="C195" s="205"/>
      <c r="I195" s="217"/>
      <c r="J195" s="217"/>
      <c r="K195" s="218"/>
    </row>
    <row r="196" spans="1:11" x14ac:dyDescent="0.25">
      <c r="A196" s="209"/>
      <c r="C196" s="205"/>
      <c r="I196" s="217"/>
      <c r="J196" s="217"/>
      <c r="K196" s="218"/>
    </row>
    <row r="197" spans="1:11" x14ac:dyDescent="0.25">
      <c r="A197" s="209"/>
      <c r="C197" s="205"/>
      <c r="I197" s="217"/>
      <c r="J197" s="217"/>
      <c r="K197" s="218"/>
    </row>
    <row r="198" spans="1:11" x14ac:dyDescent="0.25">
      <c r="A198" s="209"/>
      <c r="C198" s="205"/>
      <c r="I198" s="217"/>
      <c r="J198" s="217"/>
      <c r="K198" s="218"/>
    </row>
    <row r="199" spans="1:11" x14ac:dyDescent="0.25">
      <c r="A199" s="209"/>
      <c r="C199" s="205"/>
      <c r="I199" s="217"/>
      <c r="J199" s="217"/>
      <c r="K199" s="218"/>
    </row>
    <row r="200" spans="1:11" x14ac:dyDescent="0.25">
      <c r="A200" s="209"/>
      <c r="C200" s="205"/>
      <c r="I200" s="217"/>
      <c r="J200" s="217"/>
      <c r="K200" s="218"/>
    </row>
    <row r="201" spans="1:11" x14ac:dyDescent="0.25">
      <c r="A201" s="209"/>
      <c r="C201" s="205"/>
      <c r="I201" s="217"/>
      <c r="J201" s="217"/>
      <c r="K201" s="218"/>
    </row>
    <row r="202" spans="1:11" x14ac:dyDescent="0.25">
      <c r="A202" s="209"/>
      <c r="C202" s="205"/>
      <c r="I202" s="217"/>
      <c r="J202" s="217"/>
      <c r="K202" s="218"/>
    </row>
    <row r="203" spans="1:11" x14ac:dyDescent="0.25">
      <c r="A203" s="209"/>
      <c r="C203" s="205"/>
      <c r="I203" s="217"/>
      <c r="J203" s="217"/>
      <c r="K203" s="218"/>
    </row>
    <row r="204" spans="1:11" x14ac:dyDescent="0.25">
      <c r="A204" s="209"/>
      <c r="C204" s="205"/>
      <c r="I204" s="217"/>
      <c r="J204" s="217"/>
      <c r="K204" s="218"/>
    </row>
    <row r="205" spans="1:11" x14ac:dyDescent="0.25">
      <c r="A205" s="209"/>
      <c r="C205" s="205"/>
      <c r="I205" s="217"/>
      <c r="J205" s="217"/>
      <c r="K205" s="218"/>
    </row>
    <row r="206" spans="1:11" x14ac:dyDescent="0.25">
      <c r="A206" s="209"/>
      <c r="C206" s="205"/>
      <c r="I206" s="217"/>
      <c r="J206" s="217"/>
      <c r="K206" s="218"/>
    </row>
    <row r="207" spans="1:11" x14ac:dyDescent="0.25">
      <c r="A207" s="209"/>
      <c r="C207" s="205"/>
      <c r="I207" s="217"/>
      <c r="J207" s="217"/>
      <c r="K207" s="218"/>
    </row>
    <row r="208" spans="1:11" x14ac:dyDescent="0.25">
      <c r="A208" s="209"/>
      <c r="C208" s="205"/>
      <c r="I208" s="217"/>
      <c r="J208" s="217"/>
      <c r="K208" s="218"/>
    </row>
    <row r="209" spans="1:11" x14ac:dyDescent="0.25">
      <c r="A209" s="209"/>
      <c r="C209" s="205"/>
      <c r="I209" s="217"/>
      <c r="J209" s="217"/>
      <c r="K209" s="218"/>
    </row>
    <row r="210" spans="1:11" x14ac:dyDescent="0.25">
      <c r="A210" s="209"/>
      <c r="C210" s="205"/>
      <c r="I210" s="217"/>
      <c r="J210" s="217"/>
      <c r="K210" s="218"/>
    </row>
    <row r="211" spans="1:11" x14ac:dyDescent="0.25">
      <c r="A211" s="209"/>
      <c r="C211" s="205"/>
      <c r="I211" s="217"/>
      <c r="J211" s="217"/>
      <c r="K211" s="218"/>
    </row>
    <row r="212" spans="1:11" x14ac:dyDescent="0.25">
      <c r="A212" s="209"/>
      <c r="C212" s="205"/>
      <c r="I212" s="217"/>
      <c r="J212" s="217"/>
      <c r="K212" s="218"/>
    </row>
    <row r="213" spans="1:11" x14ac:dyDescent="0.25">
      <c r="A213" s="209"/>
      <c r="C213" s="205"/>
      <c r="I213" s="217"/>
      <c r="J213" s="217"/>
      <c r="K213" s="218"/>
    </row>
    <row r="214" spans="1:11" x14ac:dyDescent="0.25">
      <c r="A214" s="209"/>
      <c r="C214" s="205"/>
      <c r="I214" s="217"/>
      <c r="J214" s="217"/>
      <c r="K214" s="218"/>
    </row>
    <row r="215" spans="1:11" x14ac:dyDescent="0.25">
      <c r="A215" s="209"/>
      <c r="C215" s="205"/>
      <c r="I215" s="217"/>
      <c r="J215" s="217"/>
      <c r="K215" s="218"/>
    </row>
    <row r="216" spans="1:11" x14ac:dyDescent="0.25">
      <c r="A216" s="209"/>
      <c r="C216" s="205"/>
      <c r="I216" s="217"/>
      <c r="J216" s="217"/>
      <c r="K216" s="218"/>
    </row>
    <row r="217" spans="1:11" x14ac:dyDescent="0.25">
      <c r="A217" s="209"/>
      <c r="C217" s="205"/>
      <c r="I217" s="217"/>
      <c r="J217" s="217"/>
      <c r="K217" s="218"/>
    </row>
    <row r="218" spans="1:11" x14ac:dyDescent="0.25">
      <c r="A218" s="209"/>
      <c r="C218" s="205"/>
      <c r="I218" s="217"/>
      <c r="J218" s="217"/>
      <c r="K218" s="218"/>
    </row>
    <row r="219" spans="1:11" x14ac:dyDescent="0.25">
      <c r="A219" s="209"/>
      <c r="C219" s="205"/>
      <c r="I219" s="217"/>
      <c r="J219" s="217"/>
      <c r="K219" s="218"/>
    </row>
    <row r="220" spans="1:11" x14ac:dyDescent="0.25">
      <c r="A220" s="209"/>
      <c r="C220" s="205"/>
      <c r="I220" s="217"/>
      <c r="J220" s="217"/>
      <c r="K220" s="218"/>
    </row>
    <row r="221" spans="1:11" x14ac:dyDescent="0.25">
      <c r="A221" s="209"/>
      <c r="C221" s="205"/>
      <c r="I221" s="217"/>
      <c r="J221" s="217"/>
      <c r="K221" s="218"/>
    </row>
    <row r="222" spans="1:11" x14ac:dyDescent="0.25">
      <c r="A222" s="209"/>
      <c r="C222" s="205"/>
      <c r="I222" s="217"/>
      <c r="J222" s="217"/>
      <c r="K222" s="218"/>
    </row>
    <row r="223" spans="1:11" x14ac:dyDescent="0.25">
      <c r="A223" s="209"/>
      <c r="C223" s="205"/>
      <c r="I223" s="217"/>
      <c r="J223" s="217"/>
      <c r="K223" s="218"/>
    </row>
    <row r="224" spans="1:11" x14ac:dyDescent="0.25">
      <c r="A224" s="209"/>
      <c r="C224" s="205"/>
      <c r="I224" s="217"/>
      <c r="J224" s="217"/>
      <c r="K224" s="218"/>
    </row>
    <row r="225" spans="1:11" x14ac:dyDescent="0.25">
      <c r="A225" s="209"/>
      <c r="C225" s="205"/>
      <c r="I225" s="217"/>
      <c r="J225" s="217"/>
      <c r="K225" s="218"/>
    </row>
    <row r="226" spans="1:11" x14ac:dyDescent="0.25">
      <c r="A226" s="209"/>
      <c r="C226" s="205"/>
      <c r="I226" s="217"/>
      <c r="J226" s="217"/>
      <c r="K226" s="218"/>
    </row>
    <row r="227" spans="1:11" x14ac:dyDescent="0.25">
      <c r="A227" s="209"/>
      <c r="C227" s="205"/>
      <c r="I227" s="217"/>
      <c r="J227" s="217"/>
      <c r="K227" s="218"/>
    </row>
    <row r="228" spans="1:11" x14ac:dyDescent="0.25">
      <c r="A228" s="209"/>
      <c r="C228" s="205"/>
      <c r="I228" s="217"/>
      <c r="J228" s="217"/>
      <c r="K228" s="218"/>
    </row>
    <row r="229" spans="1:11" x14ac:dyDescent="0.25">
      <c r="A229" s="209"/>
      <c r="C229" s="205"/>
      <c r="I229" s="217"/>
      <c r="J229" s="217"/>
      <c r="K229" s="218"/>
    </row>
    <row r="230" spans="1:11" x14ac:dyDescent="0.25">
      <c r="A230" s="209"/>
      <c r="C230" s="205"/>
      <c r="I230" s="217"/>
      <c r="J230" s="217"/>
      <c r="K230" s="218"/>
    </row>
    <row r="231" spans="1:11" x14ac:dyDescent="0.25">
      <c r="A231" s="209"/>
      <c r="C231" s="205"/>
      <c r="I231" s="217"/>
      <c r="J231" s="217"/>
      <c r="K231" s="218"/>
    </row>
    <row r="232" spans="1:11" x14ac:dyDescent="0.25">
      <c r="A232" s="209"/>
      <c r="C232" s="205"/>
      <c r="I232" s="217"/>
      <c r="J232" s="217"/>
      <c r="K232" s="218"/>
    </row>
    <row r="233" spans="1:11" x14ac:dyDescent="0.25">
      <c r="A233" s="209"/>
      <c r="C233" s="205"/>
      <c r="I233" s="217"/>
      <c r="J233" s="217"/>
      <c r="K233" s="218"/>
    </row>
    <row r="234" spans="1:11" x14ac:dyDescent="0.25">
      <c r="A234" s="209"/>
      <c r="C234" s="205"/>
      <c r="I234" s="217"/>
      <c r="J234" s="217"/>
      <c r="K234" s="218"/>
    </row>
    <row r="235" spans="1:11" x14ac:dyDescent="0.25">
      <c r="A235" s="209"/>
      <c r="C235" s="205"/>
      <c r="I235" s="217"/>
      <c r="J235" s="217"/>
      <c r="K235" s="218"/>
    </row>
    <row r="236" spans="1:11" x14ac:dyDescent="0.25">
      <c r="A236" s="209"/>
      <c r="C236" s="205"/>
      <c r="I236" s="217"/>
      <c r="J236" s="217"/>
      <c r="K236" s="218"/>
    </row>
    <row r="237" spans="1:11" x14ac:dyDescent="0.25">
      <c r="A237" s="209"/>
      <c r="C237" s="205"/>
      <c r="I237" s="217"/>
      <c r="J237" s="217"/>
      <c r="K237" s="218"/>
    </row>
    <row r="238" spans="1:11" x14ac:dyDescent="0.25">
      <c r="A238" s="209"/>
      <c r="C238" s="205"/>
      <c r="I238" s="217"/>
      <c r="J238" s="217"/>
      <c r="K238" s="218"/>
    </row>
    <row r="239" spans="1:11" x14ac:dyDescent="0.25">
      <c r="A239" s="209"/>
      <c r="C239" s="205"/>
      <c r="I239" s="217"/>
      <c r="J239" s="217"/>
      <c r="K239" s="218"/>
    </row>
    <row r="240" spans="1:11" x14ac:dyDescent="0.25">
      <c r="A240" s="209"/>
      <c r="C240" s="205"/>
      <c r="I240" s="217"/>
      <c r="J240" s="217"/>
      <c r="K240" s="218"/>
    </row>
    <row r="241" spans="1:11" x14ac:dyDescent="0.25">
      <c r="A241" s="209"/>
      <c r="C241" s="205"/>
      <c r="I241" s="217"/>
      <c r="J241" s="217"/>
      <c r="K241" s="218"/>
    </row>
    <row r="242" spans="1:11" x14ac:dyDescent="0.25">
      <c r="A242" s="209"/>
      <c r="C242" s="205"/>
      <c r="I242" s="217"/>
      <c r="J242" s="217"/>
      <c r="K242" s="218"/>
    </row>
    <row r="243" spans="1:11" x14ac:dyDescent="0.25">
      <c r="A243" s="209"/>
      <c r="C243" s="205"/>
      <c r="I243" s="217"/>
      <c r="J243" s="217"/>
      <c r="K243" s="218"/>
    </row>
    <row r="244" spans="1:11" x14ac:dyDescent="0.25">
      <c r="A244" s="209"/>
      <c r="C244" s="205"/>
      <c r="I244" s="217"/>
      <c r="J244" s="217"/>
      <c r="K244" s="218"/>
    </row>
    <row r="245" spans="1:11" x14ac:dyDescent="0.25">
      <c r="A245" s="209"/>
      <c r="C245" s="205"/>
      <c r="I245" s="217"/>
      <c r="J245" s="217"/>
      <c r="K245" s="218"/>
    </row>
    <row r="246" spans="1:11" x14ac:dyDescent="0.25">
      <c r="A246" s="209"/>
      <c r="C246" s="205"/>
      <c r="I246" s="217"/>
      <c r="J246" s="217"/>
      <c r="K246" s="218"/>
    </row>
    <row r="247" spans="1:11" x14ac:dyDescent="0.25">
      <c r="A247" s="209"/>
      <c r="C247" s="205"/>
      <c r="I247" s="217"/>
      <c r="J247" s="217"/>
      <c r="K247" s="218"/>
    </row>
    <row r="248" spans="1:11" x14ac:dyDescent="0.25">
      <c r="A248" s="209"/>
      <c r="C248" s="205"/>
      <c r="I248" s="217"/>
      <c r="J248" s="217"/>
      <c r="K248" s="218"/>
    </row>
    <row r="249" spans="1:11" x14ac:dyDescent="0.25">
      <c r="A249" s="209"/>
      <c r="C249" s="205"/>
      <c r="I249" s="217"/>
      <c r="J249" s="217"/>
      <c r="K249" s="218"/>
    </row>
    <row r="250" spans="1:11" x14ac:dyDescent="0.25">
      <c r="A250" s="209"/>
      <c r="C250" s="205"/>
      <c r="I250" s="217"/>
      <c r="J250" s="217"/>
      <c r="K250" s="218"/>
    </row>
    <row r="251" spans="1:11" x14ac:dyDescent="0.25">
      <c r="A251" s="209"/>
      <c r="C251" s="205"/>
      <c r="I251" s="217"/>
      <c r="J251" s="217"/>
      <c r="K251" s="218"/>
    </row>
    <row r="252" spans="1:11" x14ac:dyDescent="0.25">
      <c r="A252" s="209"/>
      <c r="C252" s="205"/>
      <c r="I252" s="217"/>
      <c r="J252" s="217"/>
      <c r="K252" s="218"/>
    </row>
    <row r="253" spans="1:11" x14ac:dyDescent="0.25">
      <c r="C253" s="205"/>
      <c r="I253" s="217"/>
      <c r="J253" s="217"/>
      <c r="K253" s="218"/>
    </row>
    <row r="254" spans="1:11" x14ac:dyDescent="0.25">
      <c r="C254" s="205"/>
      <c r="I254" s="217"/>
      <c r="J254" s="217"/>
      <c r="K254" s="218"/>
    </row>
    <row r="255" spans="1:11" x14ac:dyDescent="0.25">
      <c r="C255" s="205"/>
      <c r="I255" s="217"/>
      <c r="J255" s="217"/>
      <c r="K255" s="218"/>
    </row>
    <row r="256" spans="1:11" x14ac:dyDescent="0.25">
      <c r="C256" s="205"/>
      <c r="I256" s="217"/>
      <c r="J256" s="217"/>
      <c r="K256" s="218"/>
    </row>
    <row r="257" spans="3:11" x14ac:dyDescent="0.25">
      <c r="C257" s="205"/>
      <c r="I257" s="217"/>
      <c r="J257" s="217"/>
      <c r="K257" s="218"/>
    </row>
    <row r="258" spans="3:11" x14ac:dyDescent="0.25">
      <c r="C258" s="205"/>
      <c r="I258" s="217"/>
      <c r="J258" s="217"/>
      <c r="K258" s="218"/>
    </row>
    <row r="259" spans="3:11" x14ac:dyDescent="0.25">
      <c r="C259" s="205"/>
      <c r="I259" s="217"/>
      <c r="J259" s="217"/>
      <c r="K259" s="218"/>
    </row>
    <row r="260" spans="3:11" x14ac:dyDescent="0.25">
      <c r="C260" s="205"/>
      <c r="I260" s="217"/>
      <c r="J260" s="217"/>
      <c r="K260" s="218"/>
    </row>
    <row r="261" spans="3:11" x14ac:dyDescent="0.25">
      <c r="C261" s="205"/>
      <c r="I261" s="217"/>
      <c r="J261" s="217"/>
      <c r="K261" s="218"/>
    </row>
    <row r="262" spans="3:11" x14ac:dyDescent="0.25">
      <c r="C262" s="205"/>
      <c r="I262" s="217"/>
      <c r="J262" s="217"/>
      <c r="K262" s="218"/>
    </row>
    <row r="263" spans="3:11" x14ac:dyDescent="0.25">
      <c r="C263" s="205"/>
      <c r="I263" s="217"/>
      <c r="J263" s="217"/>
      <c r="K263" s="218"/>
    </row>
    <row r="264" spans="3:11" x14ac:dyDescent="0.25">
      <c r="C264" s="205"/>
      <c r="I264" s="217"/>
      <c r="J264" s="217"/>
      <c r="K264" s="218"/>
    </row>
    <row r="265" spans="3:11" x14ac:dyDescent="0.25">
      <c r="C265" s="205"/>
      <c r="I265" s="217"/>
      <c r="J265" s="217"/>
      <c r="K265" s="218"/>
    </row>
    <row r="266" spans="3:11" x14ac:dyDescent="0.25">
      <c r="C266" s="205"/>
      <c r="I266" s="217"/>
      <c r="J266" s="217"/>
      <c r="K266" s="218"/>
    </row>
    <row r="267" spans="3:11" x14ac:dyDescent="0.25">
      <c r="C267" s="205"/>
      <c r="I267" s="217"/>
      <c r="J267" s="217"/>
      <c r="K267" s="218"/>
    </row>
    <row r="268" spans="3:11" x14ac:dyDescent="0.25">
      <c r="C268" s="205"/>
      <c r="I268" s="217"/>
      <c r="J268" s="217"/>
      <c r="K268" s="218"/>
    </row>
    <row r="269" spans="3:11" x14ac:dyDescent="0.25">
      <c r="C269" s="205"/>
      <c r="I269" s="217"/>
      <c r="J269" s="217"/>
      <c r="K269" s="218"/>
    </row>
    <row r="270" spans="3:11" x14ac:dyDescent="0.25">
      <c r="C270" s="205"/>
      <c r="I270" s="217"/>
      <c r="J270" s="217"/>
      <c r="K270" s="218"/>
    </row>
    <row r="271" spans="3:11" x14ac:dyDescent="0.25">
      <c r="C271" s="205"/>
      <c r="I271" s="217"/>
      <c r="J271" s="217"/>
      <c r="K271" s="218"/>
    </row>
    <row r="272" spans="3:11" x14ac:dyDescent="0.25">
      <c r="C272" s="205"/>
      <c r="I272" s="217"/>
      <c r="J272" s="217"/>
      <c r="K272" s="218"/>
    </row>
    <row r="273" spans="3:11" x14ac:dyDescent="0.25">
      <c r="C273" s="205"/>
      <c r="I273" s="217"/>
      <c r="J273" s="217"/>
      <c r="K273" s="218"/>
    </row>
    <row r="274" spans="3:11" x14ac:dyDescent="0.25">
      <c r="C274" s="205"/>
      <c r="I274" s="217"/>
      <c r="J274" s="217"/>
      <c r="K274" s="218"/>
    </row>
    <row r="275" spans="3:11" x14ac:dyDescent="0.25">
      <c r="C275" s="205"/>
      <c r="I275" s="217"/>
      <c r="J275" s="217"/>
      <c r="K275" s="218"/>
    </row>
    <row r="276" spans="3:11" x14ac:dyDescent="0.25">
      <c r="C276" s="205"/>
      <c r="I276" s="217"/>
      <c r="J276" s="217"/>
      <c r="K276" s="218"/>
    </row>
    <row r="277" spans="3:11" x14ac:dyDescent="0.25">
      <c r="C277" s="205"/>
      <c r="I277" s="217"/>
      <c r="J277" s="217"/>
      <c r="K277" s="218"/>
    </row>
    <row r="278" spans="3:11" x14ac:dyDescent="0.25">
      <c r="C278" s="205"/>
      <c r="I278" s="217"/>
      <c r="J278" s="217"/>
      <c r="K278" s="218"/>
    </row>
    <row r="279" spans="3:11" x14ac:dyDescent="0.25">
      <c r="C279" s="205"/>
      <c r="I279" s="217"/>
      <c r="J279" s="217"/>
      <c r="K279" s="218"/>
    </row>
    <row r="280" spans="3:11" x14ac:dyDescent="0.25">
      <c r="C280" s="205"/>
      <c r="I280" s="217"/>
      <c r="J280" s="217"/>
      <c r="K280" s="218"/>
    </row>
    <row r="281" spans="3:11" x14ac:dyDescent="0.25">
      <c r="C281" s="205"/>
      <c r="I281" s="217"/>
      <c r="J281" s="217"/>
      <c r="K281" s="218"/>
    </row>
    <row r="282" spans="3:11" x14ac:dyDescent="0.25">
      <c r="C282" s="205"/>
      <c r="I282" s="217"/>
      <c r="J282" s="217"/>
      <c r="K282" s="218"/>
    </row>
    <row r="283" spans="3:11" x14ac:dyDescent="0.25">
      <c r="C283" s="205"/>
      <c r="I283" s="217"/>
      <c r="J283" s="217"/>
      <c r="K283" s="218"/>
    </row>
    <row r="284" spans="3:11" x14ac:dyDescent="0.25">
      <c r="C284" s="205"/>
      <c r="I284" s="217"/>
      <c r="J284" s="217"/>
      <c r="K284" s="218"/>
    </row>
    <row r="285" spans="3:11" x14ac:dyDescent="0.25">
      <c r="C285" s="205"/>
      <c r="I285" s="217"/>
      <c r="J285" s="217"/>
      <c r="K285" s="218"/>
    </row>
    <row r="286" spans="3:11" x14ac:dyDescent="0.25">
      <c r="C286" s="205"/>
      <c r="I286" s="217"/>
      <c r="J286" s="217"/>
      <c r="K286" s="218"/>
    </row>
    <row r="287" spans="3:11" x14ac:dyDescent="0.25">
      <c r="C287" s="205"/>
      <c r="I287" s="217"/>
      <c r="J287" s="217"/>
      <c r="K287" s="218"/>
    </row>
    <row r="288" spans="3:11" x14ac:dyDescent="0.25">
      <c r="C288" s="205"/>
      <c r="I288" s="217"/>
      <c r="J288" s="217"/>
      <c r="K288" s="218"/>
    </row>
    <row r="289" spans="3:11" x14ac:dyDescent="0.25">
      <c r="C289" s="205"/>
      <c r="I289" s="217"/>
      <c r="J289" s="217"/>
      <c r="K289" s="218"/>
    </row>
    <row r="290" spans="3:11" x14ac:dyDescent="0.25">
      <c r="C290" s="205"/>
      <c r="I290" s="217"/>
      <c r="J290" s="217"/>
      <c r="K290" s="218"/>
    </row>
    <row r="291" spans="3:11" x14ac:dyDescent="0.25">
      <c r="C291" s="205"/>
      <c r="I291" s="217"/>
      <c r="J291" s="217"/>
      <c r="K291" s="218"/>
    </row>
    <row r="292" spans="3:11" x14ac:dyDescent="0.25">
      <c r="C292" s="205"/>
      <c r="I292" s="217"/>
      <c r="J292" s="217"/>
      <c r="K292" s="218"/>
    </row>
    <row r="293" spans="3:11" x14ac:dyDescent="0.25">
      <c r="C293" s="205"/>
      <c r="I293" s="217"/>
      <c r="J293" s="217"/>
      <c r="K293" s="218"/>
    </row>
    <row r="294" spans="3:11" x14ac:dyDescent="0.25">
      <c r="C294" s="205"/>
      <c r="I294" s="217"/>
      <c r="J294" s="217"/>
      <c r="K294" s="218"/>
    </row>
    <row r="295" spans="3:11" x14ac:dyDescent="0.25">
      <c r="C295" s="205"/>
      <c r="I295" s="217"/>
      <c r="J295" s="217"/>
      <c r="K295" s="218"/>
    </row>
    <row r="296" spans="3:11" x14ac:dyDescent="0.25">
      <c r="C296" s="205"/>
      <c r="I296" s="217"/>
      <c r="J296" s="217"/>
      <c r="K296" s="218"/>
    </row>
    <row r="297" spans="3:11" x14ac:dyDescent="0.25">
      <c r="C297" s="205"/>
      <c r="I297" s="217"/>
      <c r="J297" s="217"/>
      <c r="K297" s="218"/>
    </row>
    <row r="298" spans="3:11" x14ac:dyDescent="0.25">
      <c r="C298" s="205"/>
      <c r="I298" s="217"/>
      <c r="J298" s="217"/>
      <c r="K298" s="218"/>
    </row>
    <row r="299" spans="3:11" x14ac:dyDescent="0.25">
      <c r="C299" s="205"/>
      <c r="I299" s="217"/>
      <c r="J299" s="217"/>
      <c r="K299" s="218"/>
    </row>
    <row r="300" spans="3:11" x14ac:dyDescent="0.25">
      <c r="C300" s="205"/>
      <c r="I300" s="217"/>
      <c r="J300" s="217"/>
      <c r="K300" s="218"/>
    </row>
    <row r="301" spans="3:11" x14ac:dyDescent="0.25">
      <c r="C301" s="205"/>
      <c r="I301" s="217"/>
      <c r="J301" s="217"/>
      <c r="K301" s="218"/>
    </row>
    <row r="302" spans="3:11" x14ac:dyDescent="0.25">
      <c r="C302" s="205"/>
      <c r="I302" s="217"/>
      <c r="J302" s="217"/>
      <c r="K302" s="218"/>
    </row>
    <row r="303" spans="3:11" x14ac:dyDescent="0.25">
      <c r="C303" s="205"/>
      <c r="I303" s="217"/>
      <c r="J303" s="217"/>
      <c r="K303" s="218"/>
    </row>
    <row r="304" spans="3:11" x14ac:dyDescent="0.25">
      <c r="C304" s="205"/>
      <c r="I304" s="217"/>
      <c r="J304" s="217"/>
      <c r="K304" s="218"/>
    </row>
    <row r="305" spans="3:11" x14ac:dyDescent="0.25">
      <c r="C305" s="205"/>
      <c r="I305" s="217"/>
      <c r="J305" s="217"/>
      <c r="K305" s="218"/>
    </row>
    <row r="306" spans="3:11" x14ac:dyDescent="0.25">
      <c r="C306" s="205"/>
      <c r="I306" s="217"/>
      <c r="J306" s="217"/>
      <c r="K306" s="218"/>
    </row>
    <row r="307" spans="3:11" x14ac:dyDescent="0.25">
      <c r="C307" s="205"/>
      <c r="I307" s="217"/>
      <c r="J307" s="217"/>
      <c r="K307" s="218"/>
    </row>
    <row r="308" spans="3:11" x14ac:dyDescent="0.25">
      <c r="C308" s="205"/>
      <c r="I308" s="217"/>
      <c r="J308" s="217"/>
      <c r="K308" s="218"/>
    </row>
    <row r="309" spans="3:11" x14ac:dyDescent="0.25">
      <c r="C309" s="205"/>
      <c r="I309" s="217"/>
      <c r="J309" s="217"/>
      <c r="K309" s="218"/>
    </row>
    <row r="310" spans="3:11" x14ac:dyDescent="0.25">
      <c r="C310" s="205"/>
      <c r="I310" s="217"/>
      <c r="J310" s="217"/>
      <c r="K310" s="218"/>
    </row>
    <row r="311" spans="3:11" x14ac:dyDescent="0.25">
      <c r="C311" s="205"/>
      <c r="I311" s="217"/>
      <c r="J311" s="217"/>
      <c r="K311" s="218"/>
    </row>
    <row r="312" spans="3:11" x14ac:dyDescent="0.25">
      <c r="C312" s="205"/>
      <c r="I312" s="217"/>
      <c r="J312" s="217"/>
      <c r="K312" s="218"/>
    </row>
    <row r="313" spans="3:11" x14ac:dyDescent="0.25">
      <c r="C313" s="205"/>
      <c r="I313" s="217"/>
      <c r="J313" s="217"/>
      <c r="K313" s="218"/>
    </row>
    <row r="314" spans="3:11" x14ac:dyDescent="0.25">
      <c r="C314" s="205"/>
      <c r="I314" s="217"/>
      <c r="J314" s="217"/>
      <c r="K314" s="218"/>
    </row>
    <row r="315" spans="3:11" x14ac:dyDescent="0.25">
      <c r="C315" s="205"/>
      <c r="I315" s="217"/>
      <c r="J315" s="217"/>
      <c r="K315" s="218"/>
    </row>
    <row r="316" spans="3:11" x14ac:dyDescent="0.25">
      <c r="C316" s="205"/>
      <c r="I316" s="217"/>
      <c r="J316" s="217"/>
      <c r="K316" s="218"/>
    </row>
    <row r="317" spans="3:11" x14ac:dyDescent="0.25">
      <c r="C317" s="205"/>
      <c r="I317" s="217"/>
      <c r="J317" s="217"/>
      <c r="K317" s="218"/>
    </row>
    <row r="318" spans="3:11" x14ac:dyDescent="0.25">
      <c r="C318" s="205"/>
      <c r="I318" s="217"/>
      <c r="J318" s="217"/>
      <c r="K318" s="218"/>
    </row>
    <row r="319" spans="3:11" x14ac:dyDescent="0.25">
      <c r="C319" s="205"/>
      <c r="I319" s="217"/>
      <c r="J319" s="217"/>
      <c r="K319" s="218"/>
    </row>
    <row r="320" spans="3:11" x14ac:dyDescent="0.25">
      <c r="C320" s="205"/>
      <c r="I320" s="217"/>
      <c r="J320" s="217"/>
      <c r="K320" s="218"/>
    </row>
    <row r="321" spans="3:11" x14ac:dyDescent="0.25">
      <c r="C321" s="205"/>
      <c r="I321" s="217"/>
      <c r="J321" s="217"/>
      <c r="K321" s="218"/>
    </row>
    <row r="322" spans="3:11" x14ac:dyDescent="0.25">
      <c r="C322" s="205"/>
      <c r="I322" s="217"/>
      <c r="J322" s="217"/>
      <c r="K322" s="218"/>
    </row>
    <row r="323" spans="3:11" x14ac:dyDescent="0.25">
      <c r="C323" s="205"/>
      <c r="I323" s="217"/>
      <c r="J323" s="217"/>
      <c r="K323" s="218"/>
    </row>
    <row r="324" spans="3:11" x14ac:dyDescent="0.25">
      <c r="C324" s="205"/>
      <c r="I324" s="217"/>
      <c r="J324" s="217"/>
      <c r="K324" s="218"/>
    </row>
    <row r="325" spans="3:11" x14ac:dyDescent="0.25">
      <c r="C325" s="205"/>
      <c r="I325" s="217"/>
      <c r="J325" s="217"/>
      <c r="K325" s="218"/>
    </row>
    <row r="326" spans="3:11" x14ac:dyDescent="0.25">
      <c r="C326" s="205"/>
      <c r="I326" s="217"/>
      <c r="J326" s="217"/>
      <c r="K326" s="218"/>
    </row>
    <row r="327" spans="3:11" x14ac:dyDescent="0.25">
      <c r="C327" s="205"/>
      <c r="I327" s="217"/>
      <c r="J327" s="217"/>
      <c r="K327" s="218"/>
    </row>
    <row r="328" spans="3:11" x14ac:dyDescent="0.25">
      <c r="C328" s="205"/>
      <c r="I328" s="217"/>
      <c r="J328" s="217"/>
      <c r="K328" s="218"/>
    </row>
    <row r="329" spans="3:11" x14ac:dyDescent="0.25">
      <c r="C329" s="205"/>
      <c r="I329" s="217"/>
      <c r="J329" s="217"/>
      <c r="K329" s="218"/>
    </row>
    <row r="330" spans="3:11" x14ac:dyDescent="0.25">
      <c r="C330" s="205"/>
      <c r="I330" s="217"/>
      <c r="J330" s="217"/>
      <c r="K330" s="218"/>
    </row>
    <row r="331" spans="3:11" x14ac:dyDescent="0.25">
      <c r="C331" s="205"/>
      <c r="I331" s="217"/>
      <c r="J331" s="217"/>
      <c r="K331" s="218"/>
    </row>
    <row r="332" spans="3:11" x14ac:dyDescent="0.25">
      <c r="C332" s="205"/>
      <c r="I332" s="217"/>
      <c r="J332" s="217"/>
      <c r="K332" s="218"/>
    </row>
    <row r="333" spans="3:11" x14ac:dyDescent="0.25">
      <c r="I333" s="217"/>
      <c r="J333" s="217"/>
      <c r="K333" s="218"/>
    </row>
    <row r="334" spans="3:11" x14ac:dyDescent="0.25">
      <c r="I334" s="217"/>
      <c r="J334" s="217"/>
      <c r="K334" s="218"/>
    </row>
    <row r="335" spans="3:11" x14ac:dyDescent="0.25">
      <c r="I335" s="217"/>
      <c r="J335" s="217"/>
      <c r="K335" s="218"/>
    </row>
    <row r="336" spans="3:11" x14ac:dyDescent="0.25">
      <c r="I336" s="217"/>
      <c r="J336" s="217"/>
      <c r="K336" s="218"/>
    </row>
    <row r="337" spans="9:11" x14ac:dyDescent="0.25">
      <c r="I337" s="217"/>
      <c r="J337" s="217"/>
      <c r="K337" s="218"/>
    </row>
    <row r="338" spans="9:11" x14ac:dyDescent="0.25">
      <c r="I338" s="217"/>
      <c r="J338" s="217"/>
      <c r="K338" s="218"/>
    </row>
    <row r="339" spans="9:11" x14ac:dyDescent="0.25">
      <c r="I339" s="217"/>
      <c r="J339" s="217"/>
      <c r="K339" s="218"/>
    </row>
    <row r="340" spans="9:11" x14ac:dyDescent="0.25">
      <c r="I340" s="217"/>
      <c r="J340" s="217"/>
      <c r="K340" s="218"/>
    </row>
    <row r="341" spans="9:11" x14ac:dyDescent="0.25">
      <c r="I341" s="217"/>
      <c r="J341" s="217"/>
      <c r="K341" s="218"/>
    </row>
    <row r="342" spans="9:11" x14ac:dyDescent="0.25">
      <c r="I342" s="217"/>
      <c r="J342" s="217"/>
      <c r="K342" s="218"/>
    </row>
    <row r="343" spans="9:11" x14ac:dyDescent="0.25">
      <c r="I343" s="217"/>
      <c r="J343" s="217"/>
      <c r="K343" s="218"/>
    </row>
    <row r="344" spans="9:11" x14ac:dyDescent="0.25">
      <c r="I344" s="217"/>
      <c r="J344" s="217"/>
      <c r="K344" s="218"/>
    </row>
    <row r="345" spans="9:11" x14ac:dyDescent="0.25">
      <c r="I345" s="217"/>
      <c r="J345" s="217"/>
      <c r="K345" s="218"/>
    </row>
    <row r="346" spans="9:11" x14ac:dyDescent="0.25">
      <c r="I346" s="217"/>
      <c r="J346" s="217"/>
      <c r="K346" s="218"/>
    </row>
    <row r="347" spans="9:11" x14ac:dyDescent="0.25">
      <c r="I347" s="217"/>
      <c r="J347" s="217"/>
      <c r="K347" s="218"/>
    </row>
    <row r="348" spans="9:11" x14ac:dyDescent="0.25">
      <c r="I348" s="217"/>
      <c r="J348" s="217"/>
      <c r="K348" s="218"/>
    </row>
    <row r="349" spans="9:11" x14ac:dyDescent="0.25">
      <c r="I349" s="217"/>
      <c r="J349" s="217"/>
      <c r="K349" s="218"/>
    </row>
    <row r="350" spans="9:11" x14ac:dyDescent="0.25">
      <c r="I350" s="217"/>
      <c r="J350" s="217"/>
      <c r="K350" s="218"/>
    </row>
    <row r="351" spans="9:11" x14ac:dyDescent="0.25">
      <c r="I351" s="217"/>
      <c r="J351" s="217"/>
      <c r="K351" s="218"/>
    </row>
    <row r="352" spans="9:11" x14ac:dyDescent="0.25">
      <c r="I352" s="217"/>
      <c r="J352" s="217"/>
      <c r="K352" s="218"/>
    </row>
    <row r="353" spans="9:11" x14ac:dyDescent="0.25">
      <c r="I353" s="217"/>
      <c r="J353" s="217"/>
      <c r="K353" s="218"/>
    </row>
    <row r="354" spans="9:11" x14ac:dyDescent="0.25">
      <c r="I354" s="217"/>
      <c r="J354" s="217"/>
      <c r="K354" s="218"/>
    </row>
    <row r="355" spans="9:11" x14ac:dyDescent="0.25">
      <c r="I355" s="217"/>
      <c r="J355" s="217"/>
      <c r="K355" s="218"/>
    </row>
    <row r="356" spans="9:11" x14ac:dyDescent="0.25">
      <c r="I356" s="217"/>
      <c r="J356" s="217"/>
      <c r="K356" s="218"/>
    </row>
    <row r="357" spans="9:11" x14ac:dyDescent="0.25">
      <c r="I357" s="217"/>
      <c r="J357" s="217"/>
      <c r="K357" s="218"/>
    </row>
    <row r="358" spans="9:11" x14ac:dyDescent="0.25">
      <c r="I358" s="217"/>
      <c r="J358" s="217"/>
      <c r="K358" s="218"/>
    </row>
    <row r="359" spans="9:11" x14ac:dyDescent="0.25">
      <c r="I359" s="217"/>
      <c r="J359" s="217"/>
      <c r="K359" s="218"/>
    </row>
    <row r="360" spans="9:11" x14ac:dyDescent="0.25">
      <c r="I360" s="217"/>
      <c r="J360" s="217"/>
      <c r="K360" s="218"/>
    </row>
    <row r="361" spans="9:11" x14ac:dyDescent="0.25">
      <c r="I361" s="217"/>
      <c r="J361" s="217"/>
      <c r="K361" s="218"/>
    </row>
    <row r="362" spans="9:11" x14ac:dyDescent="0.25">
      <c r="I362" s="217"/>
      <c r="J362" s="217"/>
      <c r="K362" s="218"/>
    </row>
    <row r="363" spans="9:11" x14ac:dyDescent="0.25">
      <c r="I363" s="217"/>
      <c r="J363" s="217"/>
      <c r="K363" s="218"/>
    </row>
    <row r="364" spans="9:11" x14ac:dyDescent="0.25">
      <c r="I364" s="217"/>
      <c r="J364" s="217"/>
      <c r="K364" s="218"/>
    </row>
    <row r="365" spans="9:11" x14ac:dyDescent="0.25">
      <c r="I365" s="217"/>
      <c r="J365" s="217"/>
      <c r="K365" s="218"/>
    </row>
    <row r="366" spans="9:11" x14ac:dyDescent="0.25">
      <c r="I366" s="217"/>
      <c r="J366" s="217"/>
      <c r="K366" s="218"/>
    </row>
    <row r="367" spans="9:11" x14ac:dyDescent="0.25">
      <c r="I367" s="217"/>
      <c r="J367" s="217"/>
      <c r="K367" s="218"/>
    </row>
    <row r="368" spans="9:11" x14ac:dyDescent="0.25">
      <c r="I368" s="217"/>
      <c r="J368" s="217"/>
      <c r="K368" s="218"/>
    </row>
    <row r="369" spans="9:11" x14ac:dyDescent="0.25">
      <c r="I369" s="217"/>
      <c r="J369" s="217"/>
      <c r="K369" s="218"/>
    </row>
    <row r="370" spans="9:11" x14ac:dyDescent="0.25">
      <c r="I370" s="217"/>
      <c r="J370" s="217"/>
      <c r="K370" s="218"/>
    </row>
    <row r="371" spans="9:11" x14ac:dyDescent="0.25">
      <c r="I371" s="217"/>
      <c r="J371" s="217"/>
      <c r="K371" s="218"/>
    </row>
    <row r="372" spans="9:11" x14ac:dyDescent="0.25">
      <c r="I372" s="217"/>
      <c r="J372" s="217"/>
      <c r="K372" s="218"/>
    </row>
    <row r="373" spans="9:11" x14ac:dyDescent="0.25">
      <c r="I373" s="217"/>
      <c r="J373" s="217"/>
      <c r="K373" s="218"/>
    </row>
    <row r="374" spans="9:11" x14ac:dyDescent="0.25">
      <c r="I374" s="217"/>
      <c r="J374" s="217"/>
      <c r="K374" s="218"/>
    </row>
    <row r="375" spans="9:11" x14ac:dyDescent="0.25">
      <c r="I375" s="217"/>
      <c r="J375" s="217"/>
      <c r="K375" s="218"/>
    </row>
    <row r="376" spans="9:11" x14ac:dyDescent="0.25">
      <c r="I376" s="217"/>
      <c r="J376" s="217"/>
      <c r="K376" s="218"/>
    </row>
    <row r="377" spans="9:11" x14ac:dyDescent="0.25">
      <c r="I377" s="217"/>
      <c r="J377" s="217"/>
      <c r="K377" s="218"/>
    </row>
    <row r="378" spans="9:11" x14ac:dyDescent="0.25">
      <c r="I378" s="217"/>
      <c r="J378" s="217"/>
      <c r="K378" s="218"/>
    </row>
    <row r="379" spans="9:11" x14ac:dyDescent="0.25">
      <c r="I379" s="217"/>
      <c r="J379" s="217"/>
      <c r="K379" s="218"/>
    </row>
    <row r="380" spans="9:11" x14ac:dyDescent="0.25">
      <c r="I380" s="217"/>
      <c r="J380" s="217"/>
      <c r="K380" s="218"/>
    </row>
    <row r="381" spans="9:11" x14ac:dyDescent="0.25">
      <c r="I381" s="217"/>
      <c r="J381" s="217"/>
      <c r="K381" s="218"/>
    </row>
    <row r="382" spans="9:11" x14ac:dyDescent="0.25">
      <c r="I382" s="217"/>
      <c r="J382" s="217"/>
      <c r="K382" s="218"/>
    </row>
    <row r="383" spans="9:11" x14ac:dyDescent="0.25">
      <c r="I383" s="217"/>
      <c r="J383" s="217"/>
      <c r="K383" s="218"/>
    </row>
    <row r="384" spans="9:11" x14ac:dyDescent="0.25">
      <c r="I384" s="217"/>
      <c r="J384" s="217"/>
      <c r="K384" s="218"/>
    </row>
    <row r="385" spans="9:11" x14ac:dyDescent="0.25">
      <c r="I385" s="217"/>
      <c r="J385" s="217"/>
      <c r="K385" s="218"/>
    </row>
    <row r="386" spans="9:11" x14ac:dyDescent="0.25">
      <c r="I386" s="217"/>
      <c r="J386" s="217"/>
      <c r="K386" s="218"/>
    </row>
    <row r="387" spans="9:11" x14ac:dyDescent="0.25">
      <c r="I387" s="217"/>
      <c r="J387" s="217"/>
      <c r="K387" s="218"/>
    </row>
    <row r="388" spans="9:11" x14ac:dyDescent="0.25">
      <c r="I388" s="217"/>
      <c r="J388" s="217"/>
      <c r="K388" s="218"/>
    </row>
    <row r="389" spans="9:11" x14ac:dyDescent="0.25">
      <c r="I389" s="217"/>
      <c r="J389" s="217"/>
      <c r="K389" s="218"/>
    </row>
    <row r="390" spans="9:11" x14ac:dyDescent="0.25">
      <c r="I390" s="217"/>
      <c r="J390" s="217"/>
      <c r="K390" s="218"/>
    </row>
    <row r="391" spans="9:11" x14ac:dyDescent="0.25">
      <c r="I391" s="217"/>
      <c r="J391" s="217"/>
      <c r="K391" s="218"/>
    </row>
    <row r="392" spans="9:11" x14ac:dyDescent="0.25">
      <c r="I392" s="217"/>
      <c r="J392" s="217"/>
      <c r="K392" s="218"/>
    </row>
    <row r="393" spans="9:11" x14ac:dyDescent="0.25">
      <c r="I393" s="217"/>
      <c r="J393" s="217"/>
      <c r="K393" s="218"/>
    </row>
    <row r="394" spans="9:11" x14ac:dyDescent="0.25">
      <c r="I394" s="217"/>
      <c r="J394" s="217"/>
      <c r="K394" s="218"/>
    </row>
    <row r="395" spans="9:11" x14ac:dyDescent="0.25">
      <c r="I395" s="217"/>
      <c r="J395" s="217"/>
      <c r="K395" s="218"/>
    </row>
    <row r="396" spans="9:11" x14ac:dyDescent="0.25">
      <c r="I396" s="217"/>
      <c r="J396" s="217"/>
      <c r="K396" s="218"/>
    </row>
    <row r="397" spans="9:11" x14ac:dyDescent="0.25">
      <c r="I397" s="217"/>
      <c r="J397" s="217"/>
      <c r="K397" s="218"/>
    </row>
    <row r="398" spans="9:11" x14ac:dyDescent="0.25">
      <c r="I398" s="217"/>
      <c r="J398" s="217"/>
      <c r="K398" s="218"/>
    </row>
    <row r="399" spans="9:11" x14ac:dyDescent="0.25">
      <c r="I399" s="217"/>
      <c r="J399" s="217"/>
      <c r="K399" s="218"/>
    </row>
    <row r="400" spans="9:11" x14ac:dyDescent="0.25">
      <c r="I400" s="217"/>
      <c r="J400" s="217"/>
      <c r="K400" s="218"/>
    </row>
    <row r="401" spans="9:11" x14ac:dyDescent="0.25">
      <c r="I401" s="217"/>
      <c r="J401" s="217"/>
      <c r="K401" s="218"/>
    </row>
    <row r="402" spans="9:11" x14ac:dyDescent="0.25">
      <c r="I402" s="217"/>
      <c r="J402" s="217"/>
      <c r="K402" s="218"/>
    </row>
    <row r="403" spans="9:11" x14ac:dyDescent="0.25">
      <c r="I403" s="217"/>
      <c r="J403" s="217"/>
      <c r="K403" s="218"/>
    </row>
    <row r="404" spans="9:11" x14ac:dyDescent="0.25">
      <c r="I404" s="217"/>
      <c r="J404" s="217"/>
      <c r="K404" s="218"/>
    </row>
    <row r="405" spans="9:11" x14ac:dyDescent="0.25">
      <c r="I405" s="217"/>
      <c r="J405" s="217"/>
      <c r="K405" s="218"/>
    </row>
    <row r="406" spans="9:11" x14ac:dyDescent="0.25">
      <c r="I406" s="217"/>
      <c r="J406" s="217"/>
      <c r="K406" s="218"/>
    </row>
    <row r="407" spans="9:11" x14ac:dyDescent="0.25">
      <c r="I407" s="217"/>
      <c r="J407" s="217"/>
      <c r="K407" s="218"/>
    </row>
    <row r="408" spans="9:11" x14ac:dyDescent="0.25">
      <c r="I408" s="217"/>
      <c r="J408" s="217"/>
      <c r="K408" s="218"/>
    </row>
    <row r="409" spans="9:11" x14ac:dyDescent="0.25">
      <c r="I409" s="217"/>
      <c r="J409" s="217"/>
      <c r="K409" s="218"/>
    </row>
    <row r="410" spans="9:11" x14ac:dyDescent="0.25">
      <c r="I410" s="217"/>
      <c r="J410" s="217"/>
      <c r="K410" s="218"/>
    </row>
    <row r="411" spans="9:11" x14ac:dyDescent="0.25">
      <c r="I411" s="217"/>
      <c r="J411" s="217"/>
      <c r="K411" s="218"/>
    </row>
    <row r="412" spans="9:11" x14ac:dyDescent="0.25">
      <c r="I412" s="217"/>
      <c r="J412" s="217"/>
      <c r="K412" s="218"/>
    </row>
    <row r="413" spans="9:11" x14ac:dyDescent="0.25">
      <c r="I413" s="217"/>
      <c r="J413" s="217"/>
      <c r="K413" s="218"/>
    </row>
    <row r="414" spans="9:11" x14ac:dyDescent="0.25">
      <c r="I414" s="217"/>
      <c r="J414" s="217"/>
      <c r="K414" s="218"/>
    </row>
    <row r="415" spans="9:11" x14ac:dyDescent="0.25">
      <c r="I415" s="217"/>
      <c r="J415" s="217"/>
      <c r="K415" s="218"/>
    </row>
    <row r="416" spans="9:11" x14ac:dyDescent="0.25">
      <c r="I416" s="217"/>
      <c r="J416" s="217"/>
      <c r="K416" s="218"/>
    </row>
    <row r="417" spans="9:11" x14ac:dyDescent="0.25">
      <c r="I417" s="217"/>
      <c r="J417" s="217"/>
      <c r="K417" s="218"/>
    </row>
    <row r="418" spans="9:11" x14ac:dyDescent="0.25">
      <c r="I418" s="217"/>
      <c r="J418" s="217"/>
      <c r="K418" s="218"/>
    </row>
    <row r="419" spans="9:11" x14ac:dyDescent="0.25">
      <c r="I419" s="217"/>
      <c r="J419" s="217"/>
      <c r="K419" s="218"/>
    </row>
    <row r="420" spans="9:11" x14ac:dyDescent="0.25">
      <c r="I420" s="217"/>
      <c r="J420" s="217"/>
      <c r="K420" s="218"/>
    </row>
    <row r="421" spans="9:11" x14ac:dyDescent="0.25">
      <c r="I421" s="217"/>
      <c r="J421" s="217"/>
      <c r="K421" s="218"/>
    </row>
    <row r="422" spans="9:11" x14ac:dyDescent="0.25">
      <c r="I422" s="217"/>
      <c r="J422" s="217"/>
      <c r="K422" s="218"/>
    </row>
    <row r="423" spans="9:11" x14ac:dyDescent="0.25">
      <c r="I423" s="217"/>
      <c r="J423" s="217"/>
      <c r="K423" s="218"/>
    </row>
    <row r="424" spans="9:11" x14ac:dyDescent="0.25">
      <c r="I424" s="217"/>
      <c r="J424" s="217"/>
      <c r="K424" s="218"/>
    </row>
    <row r="425" spans="9:11" x14ac:dyDescent="0.25">
      <c r="I425" s="217"/>
      <c r="J425" s="217"/>
      <c r="K425" s="218"/>
    </row>
    <row r="426" spans="9:11" x14ac:dyDescent="0.25">
      <c r="I426" s="217"/>
      <c r="J426" s="217"/>
      <c r="K426" s="218"/>
    </row>
    <row r="427" spans="9:11" x14ac:dyDescent="0.25">
      <c r="I427" s="217"/>
      <c r="J427" s="217"/>
      <c r="K427" s="218"/>
    </row>
    <row r="428" spans="9:11" x14ac:dyDescent="0.25">
      <c r="I428" s="217"/>
      <c r="J428" s="217"/>
      <c r="K428" s="218"/>
    </row>
    <row r="429" spans="9:11" x14ac:dyDescent="0.25">
      <c r="I429" s="217"/>
      <c r="J429" s="217"/>
      <c r="K429" s="218"/>
    </row>
    <row r="430" spans="9:11" x14ac:dyDescent="0.25">
      <c r="I430" s="217"/>
      <c r="J430" s="217"/>
      <c r="K430" s="218"/>
    </row>
    <row r="431" spans="9:11" x14ac:dyDescent="0.25">
      <c r="I431" s="217"/>
      <c r="J431" s="217"/>
      <c r="K431" s="218"/>
    </row>
    <row r="432" spans="9:11" x14ac:dyDescent="0.25">
      <c r="I432" s="217"/>
      <c r="J432" s="217"/>
      <c r="K432" s="218"/>
    </row>
    <row r="433" spans="9:11" x14ac:dyDescent="0.25">
      <c r="I433" s="217"/>
      <c r="J433" s="217"/>
      <c r="K433" s="218"/>
    </row>
    <row r="434" spans="9:11" x14ac:dyDescent="0.25">
      <c r="I434" s="217"/>
      <c r="J434" s="217"/>
      <c r="K434" s="218"/>
    </row>
    <row r="435" spans="9:11" x14ac:dyDescent="0.25">
      <c r="I435" s="217"/>
      <c r="J435" s="217"/>
      <c r="K435" s="218"/>
    </row>
    <row r="436" spans="9:11" x14ac:dyDescent="0.25">
      <c r="I436" s="217"/>
      <c r="J436" s="217"/>
      <c r="K436" s="218"/>
    </row>
    <row r="437" spans="9:11" x14ac:dyDescent="0.25">
      <c r="I437" s="217"/>
      <c r="J437" s="217"/>
      <c r="K437" s="218"/>
    </row>
    <row r="438" spans="9:11" x14ac:dyDescent="0.25">
      <c r="I438" s="217"/>
      <c r="J438" s="217"/>
      <c r="K438" s="218"/>
    </row>
    <row r="439" spans="9:11" x14ac:dyDescent="0.25">
      <c r="I439" s="217"/>
      <c r="J439" s="217"/>
      <c r="K439" s="218"/>
    </row>
    <row r="440" spans="9:11" x14ac:dyDescent="0.25">
      <c r="I440" s="217"/>
      <c r="J440" s="217"/>
      <c r="K440" s="218"/>
    </row>
    <row r="441" spans="9:11" x14ac:dyDescent="0.25">
      <c r="I441" s="217"/>
      <c r="J441" s="217"/>
      <c r="K441" s="218"/>
    </row>
    <row r="442" spans="9:11" x14ac:dyDescent="0.25">
      <c r="I442" s="217"/>
      <c r="J442" s="217"/>
      <c r="K442" s="218"/>
    </row>
    <row r="443" spans="9:11" x14ac:dyDescent="0.25">
      <c r="I443" s="217"/>
      <c r="J443" s="217"/>
      <c r="K443" s="218"/>
    </row>
    <row r="444" spans="9:11" x14ac:dyDescent="0.25">
      <c r="I444" s="217"/>
      <c r="J444" s="217"/>
      <c r="K444" s="218"/>
    </row>
    <row r="445" spans="9:11" x14ac:dyDescent="0.25">
      <c r="I445" s="217"/>
      <c r="J445" s="217"/>
      <c r="K445" s="218"/>
    </row>
    <row r="446" spans="9:11" x14ac:dyDescent="0.25">
      <c r="I446" s="217"/>
      <c r="J446" s="217"/>
      <c r="K446" s="218"/>
    </row>
    <row r="447" spans="9:11" x14ac:dyDescent="0.25">
      <c r="I447" s="217"/>
      <c r="J447" s="217"/>
      <c r="K447" s="218"/>
    </row>
    <row r="448" spans="9:11" x14ac:dyDescent="0.25">
      <c r="I448" s="217"/>
      <c r="J448" s="217"/>
      <c r="K448" s="218"/>
    </row>
    <row r="449" spans="9:11" x14ac:dyDescent="0.25">
      <c r="I449" s="217"/>
      <c r="J449" s="217"/>
      <c r="K449" s="218"/>
    </row>
    <row r="450" spans="9:11" x14ac:dyDescent="0.25">
      <c r="I450" s="217"/>
      <c r="J450" s="217"/>
      <c r="K450" s="218"/>
    </row>
    <row r="451" spans="9:11" x14ac:dyDescent="0.25">
      <c r="I451" s="217"/>
      <c r="J451" s="217"/>
      <c r="K451" s="218"/>
    </row>
    <row r="452" spans="9:11" x14ac:dyDescent="0.25">
      <c r="I452" s="217"/>
      <c r="J452" s="217"/>
      <c r="K452" s="218"/>
    </row>
    <row r="453" spans="9:11" x14ac:dyDescent="0.25">
      <c r="I453" s="217"/>
      <c r="J453" s="217"/>
      <c r="K453" s="218"/>
    </row>
    <row r="454" spans="9:11" x14ac:dyDescent="0.25">
      <c r="I454" s="217"/>
      <c r="J454" s="217"/>
      <c r="K454" s="218"/>
    </row>
    <row r="455" spans="9:11" x14ac:dyDescent="0.25">
      <c r="I455" s="217"/>
      <c r="J455" s="217"/>
      <c r="K455" s="218"/>
    </row>
    <row r="456" spans="9:11" x14ac:dyDescent="0.25">
      <c r="I456" s="217"/>
      <c r="J456" s="217"/>
      <c r="K456" s="218"/>
    </row>
    <row r="457" spans="9:11" x14ac:dyDescent="0.25">
      <c r="I457" s="217"/>
      <c r="J457" s="217"/>
      <c r="K457" s="218"/>
    </row>
    <row r="458" spans="9:11" x14ac:dyDescent="0.25">
      <c r="I458" s="217"/>
      <c r="J458" s="217"/>
      <c r="K458" s="218"/>
    </row>
    <row r="459" spans="9:11" x14ac:dyDescent="0.25">
      <c r="I459" s="217"/>
      <c r="J459" s="217"/>
      <c r="K459" s="218"/>
    </row>
    <row r="460" spans="9:11" x14ac:dyDescent="0.25">
      <c r="I460" s="217"/>
      <c r="J460" s="217"/>
      <c r="K460" s="218"/>
    </row>
    <row r="461" spans="9:11" x14ac:dyDescent="0.25">
      <c r="I461" s="217"/>
      <c r="J461" s="217"/>
      <c r="K461" s="218"/>
    </row>
    <row r="462" spans="9:11" x14ac:dyDescent="0.25">
      <c r="I462" s="217"/>
      <c r="J462" s="217"/>
      <c r="K462" s="218"/>
    </row>
    <row r="463" spans="9:11" x14ac:dyDescent="0.25">
      <c r="I463" s="217"/>
      <c r="J463" s="217"/>
      <c r="K463" s="218"/>
    </row>
    <row r="464" spans="9:11" x14ac:dyDescent="0.25">
      <c r="I464" s="217"/>
      <c r="J464" s="217"/>
      <c r="K464" s="218"/>
    </row>
    <row r="465" spans="9:11" x14ac:dyDescent="0.25">
      <c r="I465" s="217"/>
      <c r="J465" s="217"/>
      <c r="K465" s="218"/>
    </row>
    <row r="466" spans="9:11" x14ac:dyDescent="0.25">
      <c r="I466" s="217"/>
      <c r="J466" s="217"/>
      <c r="K466" s="218"/>
    </row>
    <row r="467" spans="9:11" x14ac:dyDescent="0.25">
      <c r="I467" s="217"/>
      <c r="J467" s="217"/>
      <c r="K467" s="218"/>
    </row>
    <row r="468" spans="9:11" x14ac:dyDescent="0.25">
      <c r="I468" s="217"/>
      <c r="J468" s="217"/>
      <c r="K468" s="218"/>
    </row>
    <row r="469" spans="9:11" x14ac:dyDescent="0.25">
      <c r="I469" s="217"/>
      <c r="J469" s="217"/>
      <c r="K469" s="218"/>
    </row>
    <row r="470" spans="9:11" x14ac:dyDescent="0.25">
      <c r="I470" s="217"/>
      <c r="J470" s="217"/>
      <c r="K470" s="218"/>
    </row>
    <row r="471" spans="9:11" x14ac:dyDescent="0.25">
      <c r="I471" s="217"/>
      <c r="J471" s="217"/>
      <c r="K471" s="218"/>
    </row>
    <row r="472" spans="9:11" x14ac:dyDescent="0.25">
      <c r="I472" s="217"/>
      <c r="J472" s="217"/>
      <c r="K472" s="218"/>
    </row>
    <row r="473" spans="9:11" x14ac:dyDescent="0.25">
      <c r="I473" s="217"/>
      <c r="J473" s="217"/>
      <c r="K473" s="218"/>
    </row>
    <row r="474" spans="9:11" x14ac:dyDescent="0.25">
      <c r="I474" s="217"/>
      <c r="J474" s="217"/>
      <c r="K474" s="218"/>
    </row>
    <row r="475" spans="9:11" x14ac:dyDescent="0.25">
      <c r="I475" s="217"/>
      <c r="J475" s="217"/>
      <c r="K475" s="218"/>
    </row>
    <row r="476" spans="9:11" x14ac:dyDescent="0.25">
      <c r="I476" s="217"/>
      <c r="J476" s="217"/>
      <c r="K476" s="218"/>
    </row>
    <row r="477" spans="9:11" x14ac:dyDescent="0.25">
      <c r="I477" s="217"/>
      <c r="J477" s="217"/>
      <c r="K477" s="218"/>
    </row>
    <row r="478" spans="9:11" x14ac:dyDescent="0.25">
      <c r="I478" s="217"/>
      <c r="J478" s="217"/>
      <c r="K478" s="218"/>
    </row>
    <row r="479" spans="9:11" x14ac:dyDescent="0.25">
      <c r="I479" s="217"/>
      <c r="J479" s="217"/>
      <c r="K479" s="218"/>
    </row>
    <row r="480" spans="9:11" x14ac:dyDescent="0.25">
      <c r="I480" s="217"/>
      <c r="J480" s="217"/>
      <c r="K480" s="218"/>
    </row>
    <row r="481" spans="9:11" x14ac:dyDescent="0.25">
      <c r="I481" s="217"/>
      <c r="J481" s="217"/>
      <c r="K481" s="218"/>
    </row>
    <row r="482" spans="9:11" x14ac:dyDescent="0.25">
      <c r="I482" s="217"/>
      <c r="J482" s="217"/>
      <c r="K482" s="218"/>
    </row>
    <row r="483" spans="9:11" x14ac:dyDescent="0.25">
      <c r="I483" s="217"/>
      <c r="J483" s="217"/>
      <c r="K483" s="218"/>
    </row>
    <row r="484" spans="9:11" x14ac:dyDescent="0.25">
      <c r="I484" s="217"/>
      <c r="J484" s="217"/>
      <c r="K484" s="218"/>
    </row>
    <row r="485" spans="9:11" x14ac:dyDescent="0.25">
      <c r="I485" s="217"/>
      <c r="J485" s="217"/>
      <c r="K485" s="218"/>
    </row>
    <row r="486" spans="9:11" x14ac:dyDescent="0.25">
      <c r="I486" s="217"/>
      <c r="J486" s="217"/>
      <c r="K486" s="218"/>
    </row>
    <row r="487" spans="9:11" x14ac:dyDescent="0.25">
      <c r="I487" s="217"/>
      <c r="J487" s="217"/>
      <c r="K487" s="218"/>
    </row>
    <row r="488" spans="9:11" x14ac:dyDescent="0.25">
      <c r="I488" s="217"/>
      <c r="J488" s="217"/>
      <c r="K488" s="218"/>
    </row>
    <row r="489" spans="9:11" x14ac:dyDescent="0.25">
      <c r="I489" s="217"/>
      <c r="J489" s="217"/>
      <c r="K489" s="218"/>
    </row>
    <row r="490" spans="9:11" x14ac:dyDescent="0.25">
      <c r="I490" s="217"/>
      <c r="J490" s="217"/>
      <c r="K490" s="218"/>
    </row>
    <row r="491" spans="9:11" x14ac:dyDescent="0.25">
      <c r="I491" s="217"/>
      <c r="J491" s="217"/>
      <c r="K491" s="218"/>
    </row>
    <row r="492" spans="9:11" x14ac:dyDescent="0.25">
      <c r="I492" s="217"/>
      <c r="J492" s="217"/>
      <c r="K492" s="218"/>
    </row>
    <row r="493" spans="9:11" x14ac:dyDescent="0.25">
      <c r="I493" s="217"/>
      <c r="J493" s="217"/>
      <c r="K493" s="218"/>
    </row>
    <row r="494" spans="9:11" x14ac:dyDescent="0.25">
      <c r="I494" s="217"/>
      <c r="J494" s="217"/>
      <c r="K494" s="218"/>
    </row>
    <row r="495" spans="9:11" x14ac:dyDescent="0.25">
      <c r="I495" s="217"/>
      <c r="J495" s="217"/>
      <c r="K495" s="218"/>
    </row>
    <row r="496" spans="9:11" x14ac:dyDescent="0.25">
      <c r="I496" s="217"/>
      <c r="J496" s="217"/>
      <c r="K496" s="218"/>
    </row>
    <row r="497" spans="9:11" x14ac:dyDescent="0.25">
      <c r="I497" s="217"/>
      <c r="J497" s="217"/>
      <c r="K497" s="218"/>
    </row>
    <row r="498" spans="9:11" x14ac:dyDescent="0.25">
      <c r="I498" s="217"/>
      <c r="J498" s="217"/>
      <c r="K498" s="218"/>
    </row>
    <row r="499" spans="9:11" x14ac:dyDescent="0.25">
      <c r="I499" s="217"/>
      <c r="J499" s="217"/>
      <c r="K499" s="218"/>
    </row>
    <row r="500" spans="9:11" x14ac:dyDescent="0.25">
      <c r="I500" s="217"/>
      <c r="J500" s="217"/>
      <c r="K500" s="218"/>
    </row>
    <row r="501" spans="9:11" x14ac:dyDescent="0.25">
      <c r="I501" s="217"/>
      <c r="J501" s="217"/>
      <c r="K501" s="218"/>
    </row>
    <row r="502" spans="9:11" x14ac:dyDescent="0.25">
      <c r="I502" s="217"/>
      <c r="J502" s="217"/>
      <c r="K502" s="218"/>
    </row>
    <row r="503" spans="9:11" x14ac:dyDescent="0.25">
      <c r="I503" s="217"/>
      <c r="J503" s="217"/>
      <c r="K503" s="218"/>
    </row>
    <row r="504" spans="9:11" x14ac:dyDescent="0.25">
      <c r="I504" s="217"/>
      <c r="J504" s="217"/>
      <c r="K504" s="218"/>
    </row>
    <row r="505" spans="9:11" x14ac:dyDescent="0.25">
      <c r="I505" s="217"/>
      <c r="J505" s="217"/>
      <c r="K505" s="218"/>
    </row>
    <row r="506" spans="9:11" x14ac:dyDescent="0.25">
      <c r="I506" s="217"/>
      <c r="J506" s="217"/>
      <c r="K506" s="218"/>
    </row>
    <row r="507" spans="9:11" x14ac:dyDescent="0.25">
      <c r="I507" s="217"/>
      <c r="J507" s="217"/>
      <c r="K507" s="218"/>
    </row>
    <row r="508" spans="9:11" x14ac:dyDescent="0.25">
      <c r="I508" s="217"/>
      <c r="J508" s="217"/>
      <c r="K508" s="218"/>
    </row>
    <row r="509" spans="9:11" x14ac:dyDescent="0.25">
      <c r="I509" s="217"/>
      <c r="J509" s="217"/>
      <c r="K509" s="218"/>
    </row>
    <row r="510" spans="9:11" x14ac:dyDescent="0.25">
      <c r="I510" s="217"/>
      <c r="J510" s="217"/>
      <c r="K510" s="218"/>
    </row>
    <row r="511" spans="9:11" x14ac:dyDescent="0.25">
      <c r="I511" s="217"/>
      <c r="J511" s="217"/>
      <c r="K511" s="218"/>
    </row>
    <row r="512" spans="9:11" x14ac:dyDescent="0.25">
      <c r="I512" s="217"/>
      <c r="J512" s="217"/>
      <c r="K512" s="218"/>
    </row>
    <row r="513" spans="9:11" x14ac:dyDescent="0.25">
      <c r="I513" s="217"/>
      <c r="J513" s="217"/>
      <c r="K513" s="218"/>
    </row>
    <row r="514" spans="9:11" x14ac:dyDescent="0.25">
      <c r="I514" s="217"/>
      <c r="J514" s="217"/>
      <c r="K514" s="218"/>
    </row>
    <row r="515" spans="9:11" x14ac:dyDescent="0.25">
      <c r="I515" s="217"/>
      <c r="J515" s="217"/>
      <c r="K515" s="218"/>
    </row>
    <row r="516" spans="9:11" x14ac:dyDescent="0.25">
      <c r="I516" s="217"/>
      <c r="J516" s="217"/>
      <c r="K516" s="218"/>
    </row>
    <row r="517" spans="9:11" x14ac:dyDescent="0.25">
      <c r="I517" s="217"/>
      <c r="J517" s="217"/>
      <c r="K517" s="218"/>
    </row>
    <row r="518" spans="9:11" x14ac:dyDescent="0.25">
      <c r="I518" s="217"/>
      <c r="J518" s="217"/>
      <c r="K518" s="218"/>
    </row>
    <row r="519" spans="9:11" x14ac:dyDescent="0.25">
      <c r="I519" s="217"/>
      <c r="J519" s="217"/>
      <c r="K519" s="218"/>
    </row>
    <row r="520" spans="9:11" x14ac:dyDescent="0.25">
      <c r="I520" s="217"/>
      <c r="J520" s="217"/>
      <c r="K520" s="218"/>
    </row>
    <row r="521" spans="9:11" x14ac:dyDescent="0.25">
      <c r="I521" s="217"/>
      <c r="J521" s="217"/>
      <c r="K521" s="218"/>
    </row>
    <row r="522" spans="9:11" x14ac:dyDescent="0.25">
      <c r="I522" s="217"/>
      <c r="J522" s="217"/>
      <c r="K522" s="218"/>
    </row>
    <row r="523" spans="9:11" x14ac:dyDescent="0.25">
      <c r="I523" s="217"/>
      <c r="J523" s="217"/>
      <c r="K523" s="218"/>
    </row>
    <row r="524" spans="9:11" x14ac:dyDescent="0.25">
      <c r="I524" s="217"/>
      <c r="J524" s="217"/>
      <c r="K524" s="218"/>
    </row>
    <row r="525" spans="9:11" x14ac:dyDescent="0.25">
      <c r="I525" s="217"/>
      <c r="J525" s="217"/>
      <c r="K525" s="218"/>
    </row>
    <row r="526" spans="9:11" x14ac:dyDescent="0.25">
      <c r="I526" s="217"/>
      <c r="J526" s="217"/>
      <c r="K526" s="218"/>
    </row>
    <row r="527" spans="9:11" x14ac:dyDescent="0.25">
      <c r="I527" s="217"/>
      <c r="J527" s="217"/>
      <c r="K527" s="218"/>
    </row>
    <row r="528" spans="9:11" x14ac:dyDescent="0.25">
      <c r="I528" s="217"/>
      <c r="J528" s="217"/>
      <c r="K528" s="218"/>
    </row>
    <row r="529" spans="9:11" x14ac:dyDescent="0.25">
      <c r="I529" s="217"/>
      <c r="J529" s="217"/>
      <c r="K529" s="218"/>
    </row>
    <row r="530" spans="9:11" x14ac:dyDescent="0.25">
      <c r="I530" s="217"/>
      <c r="J530" s="217"/>
      <c r="K530" s="218"/>
    </row>
    <row r="531" spans="9:11" x14ac:dyDescent="0.25">
      <c r="I531" s="217"/>
      <c r="J531" s="217"/>
      <c r="K531" s="218"/>
    </row>
    <row r="532" spans="9:11" x14ac:dyDescent="0.25">
      <c r="I532" s="217"/>
      <c r="J532" s="217"/>
      <c r="K532" s="218"/>
    </row>
    <row r="533" spans="9:11" x14ac:dyDescent="0.25">
      <c r="I533" s="217"/>
      <c r="J533" s="217"/>
      <c r="K533" s="218"/>
    </row>
    <row r="534" spans="9:11" x14ac:dyDescent="0.25">
      <c r="I534" s="217"/>
      <c r="J534" s="217"/>
      <c r="K534" s="218"/>
    </row>
    <row r="535" spans="9:11" x14ac:dyDescent="0.25">
      <c r="I535" s="217"/>
      <c r="J535" s="217"/>
      <c r="K535" s="218"/>
    </row>
    <row r="536" spans="9:11" x14ac:dyDescent="0.25">
      <c r="I536" s="217"/>
      <c r="J536" s="217"/>
      <c r="K536" s="218"/>
    </row>
    <row r="537" spans="9:11" x14ac:dyDescent="0.25">
      <c r="I537" s="217"/>
      <c r="J537" s="217"/>
      <c r="K537" s="218"/>
    </row>
    <row r="538" spans="9:11" x14ac:dyDescent="0.25">
      <c r="I538" s="217"/>
      <c r="J538" s="217"/>
      <c r="K538" s="218"/>
    </row>
    <row r="539" spans="9:11" x14ac:dyDescent="0.25">
      <c r="I539" s="217"/>
      <c r="J539" s="217"/>
      <c r="K539" s="218"/>
    </row>
    <row r="540" spans="9:11" x14ac:dyDescent="0.25">
      <c r="I540" s="217"/>
      <c r="J540" s="217"/>
      <c r="K540" s="218"/>
    </row>
    <row r="541" spans="9:11" x14ac:dyDescent="0.25">
      <c r="I541" s="217"/>
      <c r="J541" s="217"/>
      <c r="K541" s="218"/>
    </row>
    <row r="542" spans="9:11" x14ac:dyDescent="0.25">
      <c r="I542" s="217"/>
      <c r="J542" s="217"/>
      <c r="K542" s="218"/>
    </row>
    <row r="543" spans="9:11" x14ac:dyDescent="0.25">
      <c r="I543" s="217"/>
      <c r="J543" s="217"/>
      <c r="K543" s="218"/>
    </row>
    <row r="544" spans="9:11" x14ac:dyDescent="0.25">
      <c r="I544" s="217"/>
      <c r="J544" s="217"/>
      <c r="K544" s="218"/>
    </row>
    <row r="545" spans="9:11" x14ac:dyDescent="0.25">
      <c r="I545" s="217"/>
      <c r="J545" s="217"/>
      <c r="K545" s="218"/>
    </row>
    <row r="546" spans="9:11" x14ac:dyDescent="0.25">
      <c r="I546" s="217"/>
      <c r="J546" s="217"/>
      <c r="K546" s="218"/>
    </row>
    <row r="547" spans="9:11" x14ac:dyDescent="0.25">
      <c r="I547" s="217"/>
      <c r="J547" s="217"/>
      <c r="K547" s="218"/>
    </row>
    <row r="548" spans="9:11" x14ac:dyDescent="0.25">
      <c r="I548" s="217"/>
      <c r="J548" s="217"/>
      <c r="K548" s="218"/>
    </row>
    <row r="549" spans="9:11" x14ac:dyDescent="0.25">
      <c r="I549" s="217"/>
      <c r="J549" s="217"/>
      <c r="K549" s="218"/>
    </row>
    <row r="550" spans="9:11" x14ac:dyDescent="0.25">
      <c r="I550" s="217"/>
      <c r="J550" s="217"/>
      <c r="K550" s="218"/>
    </row>
    <row r="551" spans="9:11" x14ac:dyDescent="0.25">
      <c r="I551" s="217"/>
      <c r="J551" s="217"/>
      <c r="K551" s="218"/>
    </row>
    <row r="552" spans="9:11" x14ac:dyDescent="0.25">
      <c r="I552" s="217"/>
      <c r="J552" s="217"/>
      <c r="K552" s="218"/>
    </row>
    <row r="553" spans="9:11" x14ac:dyDescent="0.25">
      <c r="I553" s="217"/>
      <c r="J553" s="217"/>
      <c r="K553" s="218"/>
    </row>
    <row r="554" spans="9:11" x14ac:dyDescent="0.25">
      <c r="I554" s="217"/>
      <c r="J554" s="217"/>
      <c r="K554" s="218"/>
    </row>
    <row r="555" spans="9:11" x14ac:dyDescent="0.25">
      <c r="I555" s="217"/>
      <c r="J555" s="217"/>
      <c r="K555" s="218"/>
    </row>
    <row r="556" spans="9:11" x14ac:dyDescent="0.25">
      <c r="I556" s="217"/>
      <c r="J556" s="217"/>
      <c r="K556" s="218"/>
    </row>
    <row r="557" spans="9:11" x14ac:dyDescent="0.25">
      <c r="I557" s="217"/>
      <c r="J557" s="217"/>
      <c r="K557" s="218"/>
    </row>
    <row r="558" spans="9:11" x14ac:dyDescent="0.25">
      <c r="I558" s="217"/>
      <c r="J558" s="217"/>
      <c r="K558" s="218"/>
    </row>
    <row r="559" spans="9:11" x14ac:dyDescent="0.25">
      <c r="I559" s="217"/>
      <c r="J559" s="217"/>
      <c r="K559" s="218"/>
    </row>
    <row r="560" spans="9:11" x14ac:dyDescent="0.25">
      <c r="I560" s="217"/>
      <c r="J560" s="217"/>
      <c r="K560" s="218"/>
    </row>
    <row r="561" spans="9:11" x14ac:dyDescent="0.25">
      <c r="I561" s="217"/>
      <c r="J561" s="217"/>
      <c r="K561" s="218"/>
    </row>
    <row r="562" spans="9:11" x14ac:dyDescent="0.25">
      <c r="I562" s="217"/>
      <c r="J562" s="217"/>
      <c r="K562" s="218"/>
    </row>
    <row r="563" spans="9:11" x14ac:dyDescent="0.25">
      <c r="I563" s="217"/>
      <c r="J563" s="217"/>
      <c r="K563" s="218"/>
    </row>
    <row r="564" spans="9:11" x14ac:dyDescent="0.25">
      <c r="I564" s="217"/>
      <c r="J564" s="217"/>
      <c r="K564" s="218"/>
    </row>
    <row r="565" spans="9:11" x14ac:dyDescent="0.25">
      <c r="I565" s="217"/>
      <c r="J565" s="217"/>
      <c r="K565" s="218"/>
    </row>
    <row r="566" spans="9:11" x14ac:dyDescent="0.25">
      <c r="I566" s="217"/>
      <c r="J566" s="217"/>
      <c r="K566" s="218"/>
    </row>
    <row r="567" spans="9:11" x14ac:dyDescent="0.25">
      <c r="I567" s="217"/>
      <c r="J567" s="217"/>
      <c r="K567" s="218"/>
    </row>
    <row r="568" spans="9:11" x14ac:dyDescent="0.25">
      <c r="I568" s="217"/>
      <c r="J568" s="217"/>
      <c r="K568" s="218"/>
    </row>
    <row r="569" spans="9:11" x14ac:dyDescent="0.25">
      <c r="I569" s="217"/>
      <c r="J569" s="217"/>
      <c r="K569" s="218"/>
    </row>
    <row r="570" spans="9:11" x14ac:dyDescent="0.25">
      <c r="I570" s="217"/>
      <c r="J570" s="217"/>
      <c r="K570" s="218"/>
    </row>
    <row r="571" spans="9:11" x14ac:dyDescent="0.25">
      <c r="I571" s="217"/>
      <c r="J571" s="217"/>
      <c r="K571" s="218"/>
    </row>
    <row r="572" spans="9:11" x14ac:dyDescent="0.25">
      <c r="I572" s="217"/>
      <c r="J572" s="217"/>
      <c r="K572" s="218"/>
    </row>
    <row r="573" spans="9:11" x14ac:dyDescent="0.25">
      <c r="I573" s="217"/>
      <c r="J573" s="217"/>
      <c r="K573" s="218"/>
    </row>
    <row r="574" spans="9:11" x14ac:dyDescent="0.25">
      <c r="I574" s="217"/>
      <c r="J574" s="217"/>
      <c r="K574" s="218"/>
    </row>
    <row r="575" spans="9:11" x14ac:dyDescent="0.25">
      <c r="I575" s="217"/>
      <c r="J575" s="217"/>
      <c r="K575" s="218"/>
    </row>
    <row r="576" spans="9:11" x14ac:dyDescent="0.25">
      <c r="I576" s="217"/>
      <c r="J576" s="217"/>
      <c r="K576" s="218"/>
    </row>
    <row r="577" spans="9:11" x14ac:dyDescent="0.25">
      <c r="I577" s="217"/>
      <c r="J577" s="217"/>
      <c r="K577" s="218"/>
    </row>
    <row r="578" spans="9:11" x14ac:dyDescent="0.25">
      <c r="I578" s="217"/>
      <c r="J578" s="217"/>
      <c r="K578" s="218"/>
    </row>
    <row r="579" spans="9:11" x14ac:dyDescent="0.25">
      <c r="I579" s="217"/>
      <c r="J579" s="217"/>
      <c r="K579" s="218"/>
    </row>
    <row r="580" spans="9:11" x14ac:dyDescent="0.25">
      <c r="I580" s="217"/>
      <c r="J580" s="217"/>
      <c r="K580" s="218"/>
    </row>
    <row r="581" spans="9:11" x14ac:dyDescent="0.25">
      <c r="I581" s="217"/>
      <c r="J581" s="217"/>
      <c r="K581" s="218"/>
    </row>
    <row r="582" spans="9:11" x14ac:dyDescent="0.25">
      <c r="I582" s="217"/>
      <c r="J582" s="217"/>
      <c r="K582" s="218"/>
    </row>
    <row r="583" spans="9:11" x14ac:dyDescent="0.25">
      <c r="I583" s="217"/>
      <c r="J583" s="217"/>
      <c r="K583" s="218"/>
    </row>
    <row r="584" spans="9:11" x14ac:dyDescent="0.25">
      <c r="I584" s="217"/>
      <c r="J584" s="217"/>
      <c r="K584" s="218"/>
    </row>
    <row r="585" spans="9:11" x14ac:dyDescent="0.25">
      <c r="I585" s="217"/>
      <c r="J585" s="217"/>
      <c r="K585" s="218"/>
    </row>
    <row r="586" spans="9:11" x14ac:dyDescent="0.25">
      <c r="I586" s="217"/>
      <c r="J586" s="217"/>
      <c r="K586" s="218"/>
    </row>
    <row r="587" spans="9:11" x14ac:dyDescent="0.25">
      <c r="I587" s="217"/>
      <c r="J587" s="217"/>
      <c r="K587" s="218"/>
    </row>
    <row r="588" spans="9:11" x14ac:dyDescent="0.25">
      <c r="I588" s="217"/>
      <c r="J588" s="217"/>
      <c r="K588" s="218"/>
    </row>
    <row r="589" spans="9:11" x14ac:dyDescent="0.25">
      <c r="I589" s="217"/>
      <c r="J589" s="217"/>
      <c r="K589" s="218"/>
    </row>
    <row r="590" spans="9:11" x14ac:dyDescent="0.25">
      <c r="I590" s="217"/>
      <c r="J590" s="217"/>
      <c r="K590" s="218"/>
    </row>
    <row r="591" spans="9:11" x14ac:dyDescent="0.25">
      <c r="I591" s="217"/>
      <c r="J591" s="217"/>
      <c r="K591" s="218"/>
    </row>
    <row r="592" spans="9:11" x14ac:dyDescent="0.25">
      <c r="I592" s="217"/>
      <c r="J592" s="217"/>
      <c r="K592" s="218"/>
    </row>
    <row r="593" spans="9:11" x14ac:dyDescent="0.25">
      <c r="I593" s="217"/>
      <c r="J593" s="217"/>
      <c r="K593" s="218"/>
    </row>
    <row r="594" spans="9:11" x14ac:dyDescent="0.25">
      <c r="I594" s="217"/>
      <c r="J594" s="217"/>
      <c r="K594" s="218"/>
    </row>
    <row r="595" spans="9:11" x14ac:dyDescent="0.25">
      <c r="I595" s="217"/>
      <c r="J595" s="217"/>
      <c r="K595" s="218"/>
    </row>
    <row r="596" spans="9:11" x14ac:dyDescent="0.25">
      <c r="I596" s="217"/>
      <c r="J596" s="217"/>
      <c r="K596" s="218"/>
    </row>
    <row r="597" spans="9:11" x14ac:dyDescent="0.25">
      <c r="I597" s="217"/>
      <c r="J597" s="217"/>
      <c r="K597" s="218"/>
    </row>
    <row r="598" spans="9:11" x14ac:dyDescent="0.25">
      <c r="I598" s="217"/>
      <c r="J598" s="217"/>
      <c r="K598" s="218"/>
    </row>
    <row r="599" spans="9:11" x14ac:dyDescent="0.25">
      <c r="I599" s="217"/>
      <c r="J599" s="217"/>
      <c r="K599" s="218"/>
    </row>
    <row r="600" spans="9:11" x14ac:dyDescent="0.25">
      <c r="I600" s="217"/>
      <c r="J600" s="217"/>
      <c r="K600" s="218"/>
    </row>
    <row r="601" spans="9:11" x14ac:dyDescent="0.25">
      <c r="I601" s="217"/>
      <c r="J601" s="217"/>
      <c r="K601" s="218"/>
    </row>
    <row r="602" spans="9:11" x14ac:dyDescent="0.25">
      <c r="I602" s="217"/>
      <c r="J602" s="217"/>
      <c r="K602" s="218"/>
    </row>
    <row r="603" spans="9:11" x14ac:dyDescent="0.25">
      <c r="I603" s="217"/>
      <c r="J603" s="217"/>
      <c r="K603" s="218"/>
    </row>
    <row r="604" spans="9:11" x14ac:dyDescent="0.25">
      <c r="I604" s="217"/>
      <c r="J604" s="217"/>
      <c r="K604" s="218"/>
    </row>
    <row r="605" spans="9:11" x14ac:dyDescent="0.25">
      <c r="I605" s="217"/>
      <c r="J605" s="217"/>
      <c r="K605" s="218"/>
    </row>
    <row r="606" spans="9:11" x14ac:dyDescent="0.25">
      <c r="I606" s="217"/>
      <c r="J606" s="217"/>
      <c r="K606" s="218"/>
    </row>
    <row r="607" spans="9:11" x14ac:dyDescent="0.25">
      <c r="I607" s="217"/>
      <c r="J607" s="217"/>
      <c r="K607" s="218"/>
    </row>
    <row r="608" spans="9:11" x14ac:dyDescent="0.25">
      <c r="I608" s="217"/>
      <c r="J608" s="217"/>
      <c r="K608" s="218"/>
    </row>
    <row r="609" spans="9:11" x14ac:dyDescent="0.25">
      <c r="I609" s="217"/>
      <c r="J609" s="217"/>
      <c r="K609" s="218"/>
    </row>
    <row r="610" spans="9:11" x14ac:dyDescent="0.25">
      <c r="I610" s="217"/>
      <c r="J610" s="217"/>
      <c r="K610" s="218"/>
    </row>
    <row r="611" spans="9:11" x14ac:dyDescent="0.25">
      <c r="I611" s="217"/>
      <c r="J611" s="217"/>
      <c r="K611" s="218"/>
    </row>
    <row r="612" spans="9:11" x14ac:dyDescent="0.25">
      <c r="I612" s="217"/>
      <c r="J612" s="217"/>
      <c r="K612" s="218"/>
    </row>
    <row r="613" spans="9:11" x14ac:dyDescent="0.25">
      <c r="I613" s="217"/>
      <c r="J613" s="217"/>
      <c r="K613" s="218"/>
    </row>
    <row r="614" spans="9:11" x14ac:dyDescent="0.25">
      <c r="I614" s="217"/>
      <c r="J614" s="217"/>
      <c r="K614" s="218"/>
    </row>
    <row r="615" spans="9:11" x14ac:dyDescent="0.25">
      <c r="I615" s="217"/>
      <c r="J615" s="217"/>
      <c r="K615" s="218"/>
    </row>
    <row r="616" spans="9:11" x14ac:dyDescent="0.25">
      <c r="I616" s="217"/>
      <c r="J616" s="217"/>
      <c r="K616" s="218"/>
    </row>
    <row r="617" spans="9:11" x14ac:dyDescent="0.25">
      <c r="I617" s="217"/>
      <c r="J617" s="217"/>
      <c r="K617" s="218"/>
    </row>
    <row r="618" spans="9:11" x14ac:dyDescent="0.25">
      <c r="I618" s="217"/>
      <c r="J618" s="217"/>
      <c r="K618" s="218"/>
    </row>
    <row r="619" spans="9:11" x14ac:dyDescent="0.25">
      <c r="I619" s="217"/>
      <c r="J619" s="217"/>
      <c r="K619" s="218"/>
    </row>
    <row r="620" spans="9:11" x14ac:dyDescent="0.25">
      <c r="I620" s="217"/>
      <c r="J620" s="217"/>
      <c r="K620" s="218"/>
    </row>
    <row r="621" spans="9:11" x14ac:dyDescent="0.25">
      <c r="I621" s="217"/>
      <c r="J621" s="217"/>
      <c r="K621" s="218"/>
    </row>
    <row r="622" spans="9:11" x14ac:dyDescent="0.25">
      <c r="I622" s="217"/>
      <c r="J622" s="217"/>
      <c r="K622" s="218"/>
    </row>
    <row r="623" spans="9:11" x14ac:dyDescent="0.25">
      <c r="I623" s="217"/>
      <c r="J623" s="217"/>
      <c r="K623" s="218"/>
    </row>
    <row r="624" spans="9:11" x14ac:dyDescent="0.25">
      <c r="I624" s="217"/>
      <c r="J624" s="217"/>
      <c r="K624" s="218"/>
    </row>
    <row r="625" spans="9:11" x14ac:dyDescent="0.25">
      <c r="I625" s="217"/>
      <c r="J625" s="217"/>
      <c r="K625" s="218"/>
    </row>
    <row r="626" spans="9:11" x14ac:dyDescent="0.25">
      <c r="I626" s="217"/>
      <c r="J626" s="217"/>
      <c r="K626" s="218"/>
    </row>
    <row r="627" spans="9:11" x14ac:dyDescent="0.25">
      <c r="I627" s="217"/>
      <c r="J627" s="217"/>
      <c r="K627" s="218"/>
    </row>
    <row r="628" spans="9:11" x14ac:dyDescent="0.25">
      <c r="I628" s="217"/>
      <c r="J628" s="217"/>
      <c r="K628" s="218"/>
    </row>
    <row r="629" spans="9:11" x14ac:dyDescent="0.25">
      <c r="I629" s="217"/>
      <c r="J629" s="217"/>
      <c r="K629" s="218"/>
    </row>
    <row r="630" spans="9:11" x14ac:dyDescent="0.25">
      <c r="I630" s="217"/>
      <c r="J630" s="217"/>
      <c r="K630" s="218"/>
    </row>
    <row r="631" spans="9:11" x14ac:dyDescent="0.25">
      <c r="I631" s="217"/>
      <c r="J631" s="217"/>
      <c r="K631" s="218"/>
    </row>
    <row r="632" spans="9:11" x14ac:dyDescent="0.25">
      <c r="I632" s="217"/>
      <c r="J632" s="217"/>
      <c r="K632" s="218"/>
    </row>
    <row r="633" spans="9:11" x14ac:dyDescent="0.25">
      <c r="I633" s="217"/>
      <c r="J633" s="217"/>
      <c r="K633" s="218"/>
    </row>
    <row r="634" spans="9:11" x14ac:dyDescent="0.25">
      <c r="I634" s="217"/>
      <c r="J634" s="217"/>
      <c r="K634" s="218"/>
    </row>
    <row r="635" spans="9:11" x14ac:dyDescent="0.25">
      <c r="I635" s="217"/>
      <c r="J635" s="217"/>
      <c r="K635" s="218"/>
    </row>
    <row r="636" spans="9:11" x14ac:dyDescent="0.25">
      <c r="I636" s="217"/>
      <c r="J636" s="217"/>
      <c r="K636" s="218"/>
    </row>
    <row r="637" spans="9:11" x14ac:dyDescent="0.25">
      <c r="I637" s="217"/>
      <c r="J637" s="217"/>
      <c r="K637" s="218"/>
    </row>
    <row r="638" spans="9:11" x14ac:dyDescent="0.25">
      <c r="I638" s="217"/>
      <c r="J638" s="217"/>
      <c r="K638" s="218"/>
    </row>
    <row r="639" spans="9:11" x14ac:dyDescent="0.25">
      <c r="I639" s="217"/>
      <c r="J639" s="217"/>
      <c r="K639" s="218"/>
    </row>
    <row r="640" spans="9:11" x14ac:dyDescent="0.25">
      <c r="I640" s="217"/>
      <c r="J640" s="217"/>
      <c r="K640" s="218"/>
    </row>
    <row r="641" spans="9:11" x14ac:dyDescent="0.25">
      <c r="I641" s="217"/>
      <c r="J641" s="217"/>
      <c r="K641" s="218"/>
    </row>
    <row r="642" spans="9:11" x14ac:dyDescent="0.25">
      <c r="I642" s="217"/>
      <c r="J642" s="217"/>
      <c r="K642" s="218"/>
    </row>
    <row r="643" spans="9:11" x14ac:dyDescent="0.25">
      <c r="I643" s="217"/>
      <c r="J643" s="217"/>
      <c r="K643" s="218"/>
    </row>
    <row r="644" spans="9:11" x14ac:dyDescent="0.25">
      <c r="I644" s="217"/>
      <c r="J644" s="217"/>
      <c r="K644" s="218"/>
    </row>
    <row r="645" spans="9:11" x14ac:dyDescent="0.25">
      <c r="I645" s="217"/>
      <c r="J645" s="217"/>
      <c r="K645" s="218"/>
    </row>
    <row r="646" spans="9:11" x14ac:dyDescent="0.25">
      <c r="I646" s="217"/>
      <c r="J646" s="217"/>
      <c r="K646" s="218"/>
    </row>
    <row r="647" spans="9:11" x14ac:dyDescent="0.25">
      <c r="I647" s="217"/>
      <c r="J647" s="217"/>
      <c r="K647" s="218"/>
    </row>
    <row r="648" spans="9:11" x14ac:dyDescent="0.25">
      <c r="I648" s="217"/>
      <c r="J648" s="217"/>
      <c r="K648" s="218"/>
    </row>
    <row r="649" spans="9:11" x14ac:dyDescent="0.25">
      <c r="I649" s="217"/>
      <c r="J649" s="217"/>
      <c r="K649" s="218"/>
    </row>
    <row r="650" spans="9:11" x14ac:dyDescent="0.25">
      <c r="I650" s="217"/>
      <c r="J650" s="217"/>
      <c r="K650" s="218"/>
    </row>
    <row r="651" spans="9:11" x14ac:dyDescent="0.25">
      <c r="I651" s="217"/>
      <c r="J651" s="217"/>
      <c r="K651" s="218"/>
    </row>
    <row r="652" spans="9:11" x14ac:dyDescent="0.25">
      <c r="I652" s="217"/>
      <c r="J652" s="217"/>
      <c r="K652" s="218"/>
    </row>
    <row r="653" spans="9:11" x14ac:dyDescent="0.25">
      <c r="I653" s="217"/>
      <c r="J653" s="217"/>
      <c r="K653" s="218"/>
    </row>
    <row r="654" spans="9:11" x14ac:dyDescent="0.25">
      <c r="I654" s="217"/>
      <c r="J654" s="217"/>
      <c r="K654" s="218"/>
    </row>
    <row r="655" spans="9:11" x14ac:dyDescent="0.25">
      <c r="I655" s="217"/>
      <c r="J655" s="217"/>
      <c r="K655" s="218"/>
    </row>
    <row r="656" spans="9:11" x14ac:dyDescent="0.25">
      <c r="I656" s="217"/>
      <c r="J656" s="217"/>
      <c r="K656" s="218"/>
    </row>
    <row r="657" spans="9:11" x14ac:dyDescent="0.25">
      <c r="I657" s="217"/>
      <c r="J657" s="217"/>
      <c r="K657" s="218"/>
    </row>
    <row r="658" spans="9:11" x14ac:dyDescent="0.25">
      <c r="I658" s="217"/>
      <c r="J658" s="217"/>
      <c r="K658" s="218"/>
    </row>
    <row r="659" spans="9:11" x14ac:dyDescent="0.25">
      <c r="I659" s="217"/>
      <c r="J659" s="217"/>
      <c r="K659" s="218"/>
    </row>
    <row r="660" spans="9:11" x14ac:dyDescent="0.25">
      <c r="I660" s="217"/>
      <c r="J660" s="217"/>
      <c r="K660" s="218"/>
    </row>
    <row r="661" spans="9:11" x14ac:dyDescent="0.25">
      <c r="I661" s="217"/>
      <c r="J661" s="217"/>
      <c r="K661" s="218"/>
    </row>
    <row r="662" spans="9:11" x14ac:dyDescent="0.25">
      <c r="I662" s="217"/>
      <c r="J662" s="217"/>
      <c r="K662" s="218"/>
    </row>
    <row r="663" spans="9:11" x14ac:dyDescent="0.25">
      <c r="I663" s="217"/>
      <c r="J663" s="217"/>
      <c r="K663" s="218"/>
    </row>
    <row r="664" spans="9:11" x14ac:dyDescent="0.25">
      <c r="I664" s="217"/>
      <c r="J664" s="217"/>
      <c r="K664" s="218"/>
    </row>
    <row r="665" spans="9:11" x14ac:dyDescent="0.25">
      <c r="I665" s="217"/>
      <c r="J665" s="217"/>
      <c r="K665" s="218"/>
    </row>
    <row r="666" spans="9:11" x14ac:dyDescent="0.25">
      <c r="I666" s="217"/>
      <c r="J666" s="217"/>
      <c r="K666" s="218"/>
    </row>
    <row r="667" spans="9:11" x14ac:dyDescent="0.25">
      <c r="I667" s="217"/>
      <c r="J667" s="217"/>
      <c r="K667" s="218"/>
    </row>
    <row r="668" spans="9:11" x14ac:dyDescent="0.25">
      <c r="I668" s="217"/>
      <c r="J668" s="217"/>
      <c r="K668" s="218"/>
    </row>
    <row r="669" spans="9:11" x14ac:dyDescent="0.25">
      <c r="I669" s="217"/>
      <c r="J669" s="217"/>
      <c r="K669" s="218"/>
    </row>
    <row r="670" spans="9:11" x14ac:dyDescent="0.25">
      <c r="I670" s="217"/>
      <c r="J670" s="217"/>
      <c r="K670" s="218"/>
    </row>
    <row r="671" spans="9:11" x14ac:dyDescent="0.25">
      <c r="I671" s="217"/>
      <c r="J671" s="217"/>
      <c r="K671" s="218"/>
    </row>
    <row r="672" spans="9:11" x14ac:dyDescent="0.25">
      <c r="I672" s="217"/>
      <c r="J672" s="217"/>
      <c r="K672" s="218"/>
    </row>
    <row r="673" spans="9:11" x14ac:dyDescent="0.25">
      <c r="I673" s="217"/>
      <c r="J673" s="217"/>
      <c r="K673" s="218"/>
    </row>
    <row r="674" spans="9:11" x14ac:dyDescent="0.25">
      <c r="I674" s="217"/>
      <c r="J674" s="217"/>
      <c r="K674" s="218"/>
    </row>
    <row r="675" spans="9:11" x14ac:dyDescent="0.25">
      <c r="I675" s="217"/>
      <c r="J675" s="217"/>
      <c r="K675" s="218"/>
    </row>
    <row r="676" spans="9:11" x14ac:dyDescent="0.25">
      <c r="I676" s="217"/>
      <c r="J676" s="217"/>
      <c r="K676" s="218"/>
    </row>
    <row r="677" spans="9:11" x14ac:dyDescent="0.25">
      <c r="I677" s="217"/>
      <c r="J677" s="217"/>
      <c r="K677" s="218"/>
    </row>
    <row r="678" spans="9:11" x14ac:dyDescent="0.25">
      <c r="I678" s="217"/>
      <c r="J678" s="217"/>
      <c r="K678" s="218"/>
    </row>
    <row r="679" spans="9:11" x14ac:dyDescent="0.25">
      <c r="I679" s="217"/>
      <c r="J679" s="217"/>
      <c r="K679" s="218"/>
    </row>
    <row r="680" spans="9:11" x14ac:dyDescent="0.25">
      <c r="I680" s="217"/>
      <c r="J680" s="217"/>
      <c r="K680" s="218"/>
    </row>
    <row r="681" spans="9:11" x14ac:dyDescent="0.25">
      <c r="I681" s="217"/>
      <c r="J681" s="217"/>
      <c r="K681" s="218"/>
    </row>
    <row r="682" spans="9:11" x14ac:dyDescent="0.25">
      <c r="I682" s="217"/>
      <c r="J682" s="217"/>
      <c r="K682" s="218"/>
    </row>
    <row r="683" spans="9:11" x14ac:dyDescent="0.25">
      <c r="I683" s="217"/>
      <c r="J683" s="217"/>
      <c r="K683" s="218"/>
    </row>
    <row r="684" spans="9:11" x14ac:dyDescent="0.25">
      <c r="I684" s="217"/>
      <c r="J684" s="217"/>
      <c r="K684" s="218"/>
    </row>
    <row r="685" spans="9:11" x14ac:dyDescent="0.25">
      <c r="I685" s="217"/>
      <c r="J685" s="217"/>
      <c r="K685" s="218"/>
    </row>
    <row r="686" spans="9:11" x14ac:dyDescent="0.25">
      <c r="I686" s="217"/>
      <c r="J686" s="217"/>
      <c r="K686" s="218"/>
    </row>
    <row r="687" spans="9:11" x14ac:dyDescent="0.25">
      <c r="I687" s="217"/>
      <c r="J687" s="217"/>
      <c r="K687" s="218"/>
    </row>
    <row r="688" spans="9:11" x14ac:dyDescent="0.25">
      <c r="I688" s="217"/>
      <c r="J688" s="217"/>
      <c r="K688" s="218"/>
    </row>
    <row r="689" spans="9:11" x14ac:dyDescent="0.25">
      <c r="I689" s="217"/>
      <c r="J689" s="217"/>
      <c r="K689" s="218"/>
    </row>
    <row r="690" spans="9:11" x14ac:dyDescent="0.25">
      <c r="I690" s="217"/>
      <c r="J690" s="217"/>
      <c r="K690" s="218"/>
    </row>
    <row r="691" spans="9:11" x14ac:dyDescent="0.25">
      <c r="I691" s="217"/>
      <c r="J691" s="217"/>
      <c r="K691" s="218"/>
    </row>
    <row r="692" spans="9:11" x14ac:dyDescent="0.25">
      <c r="I692" s="217"/>
      <c r="J692" s="217"/>
      <c r="K692" s="218"/>
    </row>
    <row r="693" spans="9:11" x14ac:dyDescent="0.25">
      <c r="I693" s="217"/>
      <c r="J693" s="217"/>
      <c r="K693" s="218"/>
    </row>
    <row r="694" spans="9:11" x14ac:dyDescent="0.25">
      <c r="I694" s="217"/>
      <c r="J694" s="217"/>
      <c r="K694" s="218"/>
    </row>
    <row r="695" spans="9:11" x14ac:dyDescent="0.25">
      <c r="I695" s="217"/>
      <c r="J695" s="217"/>
      <c r="K695" s="218"/>
    </row>
    <row r="696" spans="9:11" x14ac:dyDescent="0.25">
      <c r="I696" s="217"/>
      <c r="J696" s="217"/>
      <c r="K696" s="218"/>
    </row>
    <row r="697" spans="9:11" x14ac:dyDescent="0.25">
      <c r="I697" s="217"/>
      <c r="J697" s="217"/>
      <c r="K697" s="218"/>
    </row>
    <row r="698" spans="9:11" x14ac:dyDescent="0.25">
      <c r="I698" s="217"/>
      <c r="J698" s="217"/>
      <c r="K698" s="218"/>
    </row>
    <row r="699" spans="9:11" x14ac:dyDescent="0.25">
      <c r="I699" s="217"/>
      <c r="J699" s="217"/>
      <c r="K699" s="218"/>
    </row>
    <row r="700" spans="9:11" x14ac:dyDescent="0.25">
      <c r="I700" s="217"/>
      <c r="J700" s="217"/>
      <c r="K700" s="218"/>
    </row>
    <row r="701" spans="9:11" x14ac:dyDescent="0.25">
      <c r="I701" s="217"/>
      <c r="J701" s="217"/>
      <c r="K701" s="218"/>
    </row>
    <row r="702" spans="9:11" x14ac:dyDescent="0.25">
      <c r="I702" s="217"/>
      <c r="J702" s="217"/>
      <c r="K702" s="218"/>
    </row>
    <row r="703" spans="9:11" x14ac:dyDescent="0.25">
      <c r="I703" s="217"/>
      <c r="J703" s="217"/>
      <c r="K703" s="218"/>
    </row>
    <row r="704" spans="9:11" x14ac:dyDescent="0.25">
      <c r="I704" s="217"/>
      <c r="J704" s="217"/>
      <c r="K704" s="218"/>
    </row>
    <row r="705" spans="9:11" x14ac:dyDescent="0.25">
      <c r="I705" s="217"/>
      <c r="J705" s="217"/>
      <c r="K705" s="218"/>
    </row>
    <row r="706" spans="9:11" x14ac:dyDescent="0.25">
      <c r="I706" s="217"/>
      <c r="J706" s="217"/>
      <c r="K706" s="218"/>
    </row>
    <row r="707" spans="9:11" x14ac:dyDescent="0.25">
      <c r="I707" s="217"/>
      <c r="J707" s="217"/>
      <c r="K707" s="218"/>
    </row>
    <row r="708" spans="9:11" x14ac:dyDescent="0.25">
      <c r="I708" s="217"/>
      <c r="J708" s="217"/>
      <c r="K708" s="218"/>
    </row>
    <row r="709" spans="9:11" x14ac:dyDescent="0.25">
      <c r="I709" s="217"/>
      <c r="J709" s="217"/>
      <c r="K709" s="218"/>
    </row>
    <row r="710" spans="9:11" x14ac:dyDescent="0.25">
      <c r="I710" s="217"/>
      <c r="J710" s="217"/>
      <c r="K710" s="218"/>
    </row>
    <row r="711" spans="9:11" x14ac:dyDescent="0.25">
      <c r="I711" s="217"/>
      <c r="J711" s="217"/>
      <c r="K711" s="218"/>
    </row>
    <row r="712" spans="9:11" x14ac:dyDescent="0.25">
      <c r="I712" s="217"/>
      <c r="J712" s="217"/>
      <c r="K712" s="218"/>
    </row>
    <row r="713" spans="9:11" x14ac:dyDescent="0.25">
      <c r="I713" s="217"/>
      <c r="J713" s="217"/>
      <c r="K713" s="218"/>
    </row>
    <row r="714" spans="9:11" x14ac:dyDescent="0.25">
      <c r="I714" s="217"/>
      <c r="J714" s="217"/>
      <c r="K714" s="218"/>
    </row>
    <row r="715" spans="9:11" x14ac:dyDescent="0.25">
      <c r="I715" s="217"/>
      <c r="J715" s="217"/>
      <c r="K715" s="218"/>
    </row>
    <row r="716" spans="9:11" x14ac:dyDescent="0.25">
      <c r="I716" s="217"/>
      <c r="J716" s="217"/>
      <c r="K716" s="218"/>
    </row>
    <row r="717" spans="9:11" x14ac:dyDescent="0.25">
      <c r="I717" s="217"/>
      <c r="J717" s="217"/>
      <c r="K717" s="218"/>
    </row>
    <row r="718" spans="9:11" x14ac:dyDescent="0.25">
      <c r="I718" s="217"/>
      <c r="J718" s="217"/>
      <c r="K718" s="218"/>
    </row>
    <row r="719" spans="9:11" x14ac:dyDescent="0.25">
      <c r="I719" s="217"/>
      <c r="J719" s="217"/>
      <c r="K719" s="218"/>
    </row>
    <row r="720" spans="9:11" x14ac:dyDescent="0.25">
      <c r="I720" s="217"/>
      <c r="J720" s="217"/>
      <c r="K720" s="218"/>
    </row>
    <row r="721" spans="9:11" x14ac:dyDescent="0.25">
      <c r="I721" s="217"/>
      <c r="J721" s="217"/>
      <c r="K721" s="218"/>
    </row>
    <row r="722" spans="9:11" x14ac:dyDescent="0.25">
      <c r="I722" s="217"/>
      <c r="J722" s="217"/>
      <c r="K722" s="218"/>
    </row>
    <row r="723" spans="9:11" x14ac:dyDescent="0.25">
      <c r="I723" s="217"/>
      <c r="J723" s="217"/>
      <c r="K723" s="218"/>
    </row>
    <row r="724" spans="9:11" x14ac:dyDescent="0.25">
      <c r="I724" s="217"/>
      <c r="J724" s="217"/>
      <c r="K724" s="218"/>
    </row>
    <row r="725" spans="9:11" x14ac:dyDescent="0.25">
      <c r="I725" s="217"/>
      <c r="J725" s="217"/>
      <c r="K725" s="218"/>
    </row>
    <row r="726" spans="9:11" x14ac:dyDescent="0.25">
      <c r="I726" s="217"/>
      <c r="J726" s="217"/>
      <c r="K726" s="218"/>
    </row>
    <row r="727" spans="9:11" x14ac:dyDescent="0.25">
      <c r="I727" s="217"/>
      <c r="J727" s="217"/>
      <c r="K727" s="218"/>
    </row>
    <row r="728" spans="9:11" x14ac:dyDescent="0.25">
      <c r="I728" s="217"/>
      <c r="J728" s="217"/>
      <c r="K728" s="218"/>
    </row>
    <row r="729" spans="9:11" x14ac:dyDescent="0.25">
      <c r="I729" s="217"/>
      <c r="J729" s="217"/>
      <c r="K729" s="218"/>
    </row>
    <row r="730" spans="9:11" x14ac:dyDescent="0.25">
      <c r="I730" s="217"/>
      <c r="J730" s="217"/>
      <c r="K730" s="218"/>
    </row>
    <row r="731" spans="9:11" x14ac:dyDescent="0.25">
      <c r="I731" s="217"/>
      <c r="J731" s="217"/>
      <c r="K731" s="218"/>
    </row>
    <row r="732" spans="9:11" x14ac:dyDescent="0.25">
      <c r="I732" s="217"/>
      <c r="J732" s="217"/>
      <c r="K732" s="218"/>
    </row>
    <row r="733" spans="9:11" x14ac:dyDescent="0.25">
      <c r="I733" s="217"/>
      <c r="J733" s="217"/>
      <c r="K733" s="218"/>
    </row>
    <row r="734" spans="9:11" x14ac:dyDescent="0.25">
      <c r="I734" s="217"/>
      <c r="J734" s="217"/>
      <c r="K734" s="218"/>
    </row>
    <row r="735" spans="9:11" x14ac:dyDescent="0.25">
      <c r="I735" s="217"/>
      <c r="J735" s="217"/>
      <c r="K735" s="218"/>
    </row>
    <row r="736" spans="9:11" x14ac:dyDescent="0.25">
      <c r="I736" s="217"/>
      <c r="J736" s="217"/>
      <c r="K736" s="218"/>
    </row>
    <row r="737" spans="9:11" x14ac:dyDescent="0.25">
      <c r="I737" s="217"/>
      <c r="J737" s="217"/>
      <c r="K737" s="218"/>
    </row>
    <row r="738" spans="9:11" x14ac:dyDescent="0.25">
      <c r="I738" s="217"/>
      <c r="J738" s="217"/>
      <c r="K738" s="218"/>
    </row>
    <row r="739" spans="9:11" x14ac:dyDescent="0.25">
      <c r="I739" s="217"/>
      <c r="J739" s="217"/>
      <c r="K739" s="218"/>
    </row>
    <row r="740" spans="9:11" x14ac:dyDescent="0.25">
      <c r="I740" s="217"/>
      <c r="J740" s="217"/>
      <c r="K740" s="218"/>
    </row>
    <row r="741" spans="9:11" x14ac:dyDescent="0.25">
      <c r="I741" s="217"/>
      <c r="J741" s="217"/>
      <c r="K741" s="218"/>
    </row>
    <row r="742" spans="9:11" x14ac:dyDescent="0.25">
      <c r="I742" s="217"/>
      <c r="J742" s="217"/>
      <c r="K742" s="218"/>
    </row>
    <row r="743" spans="9:11" x14ac:dyDescent="0.25">
      <c r="I743" s="217"/>
      <c r="J743" s="217"/>
      <c r="K743" s="218"/>
    </row>
    <row r="744" spans="9:11" x14ac:dyDescent="0.25">
      <c r="I744" s="217"/>
      <c r="J744" s="217"/>
      <c r="K744" s="218"/>
    </row>
    <row r="745" spans="9:11" x14ac:dyDescent="0.25">
      <c r="I745" s="217"/>
      <c r="J745" s="217"/>
      <c r="K745" s="218"/>
    </row>
    <row r="746" spans="9:11" x14ac:dyDescent="0.25">
      <c r="I746" s="217"/>
      <c r="J746" s="217"/>
      <c r="K746" s="218"/>
    </row>
    <row r="747" spans="9:11" x14ac:dyDescent="0.25">
      <c r="I747" s="217"/>
      <c r="J747" s="217"/>
      <c r="K747" s="218"/>
    </row>
    <row r="748" spans="9:11" x14ac:dyDescent="0.25">
      <c r="I748" s="217"/>
      <c r="J748" s="217"/>
      <c r="K748" s="218"/>
    </row>
    <row r="749" spans="9:11" x14ac:dyDescent="0.25">
      <c r="I749" s="217"/>
      <c r="J749" s="217"/>
      <c r="K749" s="218"/>
    </row>
    <row r="750" spans="9:11" x14ac:dyDescent="0.25">
      <c r="I750" s="217"/>
      <c r="J750" s="217"/>
      <c r="K750" s="218"/>
    </row>
    <row r="751" spans="9:11" x14ac:dyDescent="0.25">
      <c r="I751" s="217"/>
      <c r="J751" s="217"/>
      <c r="K751" s="218"/>
    </row>
    <row r="752" spans="9:11" x14ac:dyDescent="0.25">
      <c r="I752" s="217"/>
      <c r="J752" s="217"/>
      <c r="K752" s="218"/>
    </row>
    <row r="753" spans="9:11" x14ac:dyDescent="0.25">
      <c r="I753" s="217"/>
      <c r="J753" s="217"/>
      <c r="K753" s="218"/>
    </row>
    <row r="754" spans="9:11" x14ac:dyDescent="0.25">
      <c r="I754" s="217"/>
      <c r="J754" s="217"/>
      <c r="K754" s="218"/>
    </row>
    <row r="755" spans="9:11" x14ac:dyDescent="0.25">
      <c r="I755" s="217"/>
      <c r="J755" s="217"/>
      <c r="K755" s="218"/>
    </row>
    <row r="756" spans="9:11" x14ac:dyDescent="0.25">
      <c r="I756" s="217"/>
      <c r="J756" s="217"/>
      <c r="K756" s="218"/>
    </row>
    <row r="757" spans="9:11" x14ac:dyDescent="0.25">
      <c r="I757" s="217"/>
      <c r="J757" s="217"/>
      <c r="K757" s="218"/>
    </row>
    <row r="758" spans="9:11" x14ac:dyDescent="0.25">
      <c r="I758" s="217"/>
      <c r="J758" s="217"/>
      <c r="K758" s="218"/>
    </row>
    <row r="759" spans="9:11" x14ac:dyDescent="0.25">
      <c r="I759" s="217"/>
      <c r="J759" s="217"/>
      <c r="K759" s="218"/>
    </row>
    <row r="760" spans="9:11" x14ac:dyDescent="0.25">
      <c r="I760" s="217"/>
      <c r="J760" s="217"/>
      <c r="K760" s="218"/>
    </row>
    <row r="761" spans="9:11" x14ac:dyDescent="0.25">
      <c r="I761" s="217"/>
      <c r="J761" s="217"/>
      <c r="K761" s="218"/>
    </row>
    <row r="762" spans="9:11" x14ac:dyDescent="0.25">
      <c r="I762" s="217"/>
      <c r="J762" s="217"/>
      <c r="K762" s="218"/>
    </row>
    <row r="763" spans="9:11" x14ac:dyDescent="0.25">
      <c r="I763" s="217"/>
      <c r="J763" s="217"/>
      <c r="K763" s="218"/>
    </row>
  </sheetData>
  <mergeCells count="11">
    <mergeCell ref="M116:N116"/>
    <mergeCell ref="L117:N117"/>
    <mergeCell ref="A118:B118"/>
    <mergeCell ref="A121:B121"/>
    <mergeCell ref="A143:B143"/>
    <mergeCell ref="A144:B144"/>
    <mergeCell ref="A147:B147"/>
    <mergeCell ref="F1:J1"/>
    <mergeCell ref="A2:O2"/>
    <mergeCell ref="A3:O3"/>
    <mergeCell ref="A142:B142"/>
  </mergeCells>
  <phoneticPr fontId="0" type="noConversion"/>
  <pageMargins left="0.25" right="0.25" top="0.5" bottom="0.55000000000000004" header="0.5" footer="0.5"/>
  <pageSetup scale="60" fitToHeight="0" orientation="landscape" r:id="rId1"/>
  <headerFooter alignWithMargins="0"/>
  <rowBreaks count="2" manualBreakCount="2">
    <brk id="72" max="15" man="1"/>
    <brk id="127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AllocationOfCapacity</vt:lpstr>
      <vt:lpstr>CapacityAssignment-1Tranche</vt:lpstr>
      <vt:lpstr>AssignableContractInfo</vt:lpstr>
      <vt:lpstr>AllocationOfCapacity!Print_Area</vt:lpstr>
      <vt:lpstr>AssignableContractInfo!Print_Area</vt:lpstr>
      <vt:lpstr>'CapacityAssignment-1Tranche'!Print_Area</vt:lpstr>
      <vt:lpstr>AssignableContractInfo!Print_Area_MI</vt:lpstr>
      <vt:lpstr>AssignableContractInfo!Print_Titles</vt:lpstr>
      <vt:lpstr>AssignableContractInfo!Print_Titles_MI</vt:lpstr>
      <vt:lpstr>TOM</vt:lpstr>
    </vt:vector>
  </TitlesOfParts>
  <Company>Columbia 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Grieshop \ Daniel \ J</cp:lastModifiedBy>
  <cp:lastPrinted>2022-12-16T20:40:24Z</cp:lastPrinted>
  <dcterms:created xsi:type="dcterms:W3CDTF">1997-09-02T13:51:16Z</dcterms:created>
  <dcterms:modified xsi:type="dcterms:W3CDTF">2022-12-16T21:02:14Z</dcterms:modified>
</cp:coreProperties>
</file>